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01 COMUN\012.POCTEFA\123. POCTEFA 2021-2027\123C DOC POCTEFA\C3. CONVOCATORIAS texto y formulario\APP pequeños proyectos\"/>
    </mc:Choice>
  </mc:AlternateContent>
  <xr:revisionPtr revIDLastSave="0" documentId="13_ncr:1_{79514B1A-2553-4001-BD8D-6C05CC1D0AFA}" xr6:coauthVersionLast="47" xr6:coauthVersionMax="47" xr10:uidLastSave="{00000000-0000-0000-0000-000000000000}"/>
  <bookViews>
    <workbookView xWindow="-108" yWindow="-108" windowWidth="23256" windowHeight="12456" firstSheet="1" activeTab="1" xr2:uid="{00000000-000D-0000-FFFF-FFFF00000000}"/>
  </bookViews>
  <sheets>
    <sheet name="Notice à lire_Instrucciones" sheetId="17" r:id="rId1"/>
    <sheet name="DatosFin.Proyecto_DonnéesFinPro" sheetId="1" r:id="rId2"/>
    <sheet name="DatosFin.Socio_DonnéesFinPart" sheetId="2" r:id="rId3"/>
    <sheet name="JdF_CdF_40%" sheetId="3" r:id="rId4"/>
    <sheet name="Socio_2_15%+6%" sheetId="12" r:id="rId5"/>
    <sheet name="Socio_3_40%" sheetId="16" r:id="rId6"/>
  </sheets>
  <definedNames>
    <definedName name="_xlnm._FilterDatabase" localSheetId="2" hidden="1">DatosFin.Socio_DonnéesFinPart!$A$3:$P$11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D33" i="1"/>
  <c r="G10" i="2"/>
  <c r="H10" i="2"/>
  <c r="I10" i="2"/>
  <c r="J10" i="2"/>
  <c r="F10" i="2"/>
  <c r="F9" i="2"/>
  <c r="F19" i="1"/>
  <c r="K14" i="16"/>
  <c r="K10" i="2" s="1"/>
  <c r="J14" i="16"/>
  <c r="I14" i="16"/>
  <c r="H14" i="16"/>
  <c r="G14" i="16"/>
  <c r="H16" i="3" l="1"/>
  <c r="H5" i="2" s="1"/>
  <c r="I16" i="3"/>
  <c r="I5" i="2" s="1"/>
  <c r="J16" i="3"/>
  <c r="J5" i="2" s="1"/>
  <c r="K16" i="3"/>
  <c r="K5" i="2" s="1"/>
  <c r="G16" i="3"/>
  <c r="G5" i="2" s="1"/>
  <c r="H8" i="3"/>
  <c r="K8" i="3"/>
  <c r="K4" i="2" s="1"/>
  <c r="L12" i="16"/>
  <c r="L11" i="16"/>
  <c r="L10" i="16"/>
  <c r="F9" i="16"/>
  <c r="L9" i="16" s="1"/>
  <c r="F8" i="16"/>
  <c r="L8" i="16" s="1"/>
  <c r="K5" i="16"/>
  <c r="J5" i="16"/>
  <c r="I5" i="16"/>
  <c r="H5" i="16"/>
  <c r="G5" i="16"/>
  <c r="L16" i="12"/>
  <c r="L15" i="12"/>
  <c r="L14" i="12"/>
  <c r="F13" i="12"/>
  <c r="L13" i="12" s="1"/>
  <c r="F12" i="12"/>
  <c r="L12" i="12" s="1"/>
  <c r="K9" i="12"/>
  <c r="J9" i="12"/>
  <c r="I9" i="12"/>
  <c r="H9" i="12"/>
  <c r="G9" i="12"/>
  <c r="F12" i="3"/>
  <c r="L12" i="3" s="1"/>
  <c r="F11" i="3"/>
  <c r="L11" i="3" s="1"/>
  <c r="I8" i="3"/>
  <c r="J8" i="3"/>
  <c r="G8" i="3"/>
  <c r="G4" i="2" s="1"/>
  <c r="L13" i="3"/>
  <c r="L14" i="3"/>
  <c r="G18" i="12" l="1"/>
  <c r="G7" i="2" s="1"/>
  <c r="G6" i="2"/>
  <c r="K19" i="12"/>
  <c r="K8" i="2" s="1"/>
  <c r="K6" i="2"/>
  <c r="J19" i="12"/>
  <c r="J8" i="2" s="1"/>
  <c r="J6" i="2"/>
  <c r="I19" i="12"/>
  <c r="I8" i="2" s="1"/>
  <c r="I6" i="2"/>
  <c r="H19" i="12"/>
  <c r="H8" i="2" s="1"/>
  <c r="H6" i="2"/>
  <c r="G3" i="16"/>
  <c r="E33" i="1" s="1"/>
  <c r="G9" i="2"/>
  <c r="K9" i="2"/>
  <c r="K3" i="16"/>
  <c r="I33" i="1" s="1"/>
  <c r="J3" i="16"/>
  <c r="H33" i="1" s="1"/>
  <c r="J9" i="2"/>
  <c r="I3" i="16"/>
  <c r="G33" i="1" s="1"/>
  <c r="I9" i="2"/>
  <c r="H3" i="16"/>
  <c r="F33" i="1" s="1"/>
  <c r="H9" i="2"/>
  <c r="J4" i="2"/>
  <c r="I4" i="2"/>
  <c r="H4" i="2"/>
  <c r="F5" i="16"/>
  <c r="F14" i="16" s="1"/>
  <c r="F3" i="16" s="1"/>
  <c r="J6" i="3"/>
  <c r="I6" i="3"/>
  <c r="H6" i="3"/>
  <c r="G6" i="3"/>
  <c r="K6" i="3"/>
  <c r="K18" i="12"/>
  <c r="K7" i="2" s="1"/>
  <c r="F9" i="12"/>
  <c r="G19" i="12"/>
  <c r="G8" i="2" s="1"/>
  <c r="H18" i="12"/>
  <c r="H7" i="2" s="1"/>
  <c r="I18" i="12"/>
  <c r="I7" i="2" s="1"/>
  <c r="J18" i="12"/>
  <c r="J7" i="2" s="1"/>
  <c r="F8" i="3"/>
  <c r="F4" i="2" s="1"/>
  <c r="G7" i="12" l="1"/>
  <c r="F19" i="12"/>
  <c r="H18" i="1" s="1"/>
  <c r="H20" i="1" s="1"/>
  <c r="F6" i="2"/>
  <c r="F8" i="2"/>
  <c r="K7" i="12"/>
  <c r="I32" i="1" s="1"/>
  <c r="J7" i="12"/>
  <c r="H32" i="1" s="1"/>
  <c r="F7" i="2"/>
  <c r="I7" i="12"/>
  <c r="G32" i="1" s="1"/>
  <c r="H7" i="12"/>
  <c r="F32" i="1" s="1"/>
  <c r="D19" i="1"/>
  <c r="D10" i="1"/>
  <c r="L10" i="1" s="1"/>
  <c r="E32" i="1"/>
  <c r="F18" i="12"/>
  <c r="G18" i="1" s="1"/>
  <c r="G20" i="1" s="1"/>
  <c r="E18" i="1"/>
  <c r="F16" i="3"/>
  <c r="F31" i="1"/>
  <c r="E31" i="1"/>
  <c r="G31" i="1"/>
  <c r="H31" i="1"/>
  <c r="E17" i="1"/>
  <c r="I31" i="1"/>
  <c r="I11" i="1"/>
  <c r="E20" i="1" l="1"/>
  <c r="F7" i="12"/>
  <c r="F6" i="3"/>
  <c r="F17" i="1"/>
  <c r="F20" i="1" s="1"/>
  <c r="F5" i="2"/>
  <c r="F11" i="2" s="1"/>
  <c r="D32" i="1"/>
  <c r="D9" i="1"/>
  <c r="D18" i="1"/>
  <c r="K10" i="1"/>
  <c r="E34" i="1"/>
  <c r="F9" i="1" l="1"/>
  <c r="K9" i="1" s="1"/>
  <c r="D8" i="1"/>
  <c r="F8" i="1" s="1"/>
  <c r="D17" i="1"/>
  <c r="D20" i="1" s="1"/>
  <c r="D31" i="1"/>
  <c r="D34" i="1" s="1"/>
  <c r="F34" i="1"/>
  <c r="G34" i="1"/>
  <c r="L9" i="1" l="1"/>
  <c r="J11" i="1"/>
  <c r="D11" i="1"/>
  <c r="E8" i="1" s="1"/>
  <c r="I34" i="1"/>
  <c r="H34" i="1"/>
  <c r="K8" i="1" l="1"/>
  <c r="L8" i="1"/>
  <c r="E9" i="1"/>
  <c r="E10" i="1"/>
  <c r="G8" i="1"/>
  <c r="F11" i="1"/>
  <c r="E11" i="1" l="1"/>
  <c r="H10" i="1"/>
  <c r="H9" i="1"/>
  <c r="H8" i="1"/>
  <c r="H11" i="1" l="1"/>
</calcChain>
</file>

<file path=xl/sharedStrings.xml><?xml version="1.0" encoding="utf-8"?>
<sst xmlns="http://schemas.openxmlformats.org/spreadsheetml/2006/main" count="178" uniqueCount="93">
  <si>
    <t>% FEDER total</t>
  </si>
  <si>
    <r>
      <t>JdF1/</t>
    </r>
    <r>
      <rPr>
        <sz val="11"/>
        <color theme="4"/>
        <rFont val="Calibri"/>
        <family val="2"/>
        <scheme val="minor"/>
      </rPr>
      <t>CdF1</t>
    </r>
  </si>
  <si>
    <t>France (FR)</t>
  </si>
  <si>
    <r>
      <t>Socio2 /</t>
    </r>
    <r>
      <rPr>
        <sz val="11"/>
        <color theme="4"/>
        <rFont val="Calibri"/>
        <family val="2"/>
        <scheme val="minor"/>
      </rPr>
      <t>Partenaire2</t>
    </r>
  </si>
  <si>
    <t>España (ES)</t>
  </si>
  <si>
    <t/>
  </si>
  <si>
    <t>Andorra (AN)</t>
  </si>
  <si>
    <t>Total</t>
  </si>
  <si>
    <r>
      <t xml:space="preserve">D.2 Costes por categoría previstos </t>
    </r>
    <r>
      <rPr>
        <sz val="11"/>
        <color theme="4"/>
        <rFont val="Calibri"/>
        <family val="2"/>
        <scheme val="minor"/>
      </rPr>
      <t>/Coût par catégorie prévus</t>
    </r>
  </si>
  <si>
    <t>Taux forfaitaire %</t>
  </si>
  <si>
    <t>JdF1</t>
  </si>
  <si>
    <t xml:space="preserve">Socio2 </t>
  </si>
  <si>
    <t>Socio4</t>
  </si>
  <si>
    <t>ID</t>
  </si>
  <si>
    <t>Pers. 1</t>
  </si>
  <si>
    <t>Pers.2</t>
  </si>
  <si>
    <t>Pers.3</t>
  </si>
  <si>
    <t>administrativo/adminitratif</t>
  </si>
  <si>
    <t>Pers.X</t>
  </si>
  <si>
    <t>…</t>
  </si>
  <si>
    <r>
      <t>Descripción del puesto/</t>
    </r>
    <r>
      <rPr>
        <sz val="11"/>
        <color theme="4"/>
        <rFont val="Calibri"/>
        <family val="2"/>
        <scheme val="minor"/>
      </rPr>
      <t>Descripción du poste</t>
    </r>
  </si>
  <si>
    <r>
      <t xml:space="preserve">% de dedicación del tiempo previsto / </t>
    </r>
    <r>
      <rPr>
        <sz val="11"/>
        <color theme="4"/>
        <rFont val="Calibri"/>
        <family val="2"/>
        <scheme val="minor"/>
      </rPr>
      <t>% d'affectation du temps prévu</t>
    </r>
  </si>
  <si>
    <r>
      <t>TOTAL personal imputado /</t>
    </r>
    <r>
      <rPr>
        <sz val="11"/>
        <color theme="4"/>
        <rFont val="Calibri"/>
        <family val="2"/>
        <scheme val="minor"/>
      </rPr>
      <t xml:space="preserve"> Total personnel imputé</t>
    </r>
  </si>
  <si>
    <r>
      <t>TOTAL Viaje y Alojamiento (a tanto alzado, 6% de los gastos de personal)/</t>
    </r>
    <r>
      <rPr>
        <sz val="11"/>
        <color theme="4"/>
        <rFont val="Calibri"/>
        <family val="2"/>
        <scheme val="minor"/>
      </rPr>
      <t xml:space="preserve">TOTAL Déplacement et Hébergement (forfairaire 6% calculé sur les dépenses de Personnel)  </t>
    </r>
  </si>
  <si>
    <r>
      <t xml:space="preserve">TOTAL Gastos administración y de oficina (a tanto alzado, 15% de los gastos de personal) / TOTAL </t>
    </r>
    <r>
      <rPr>
        <sz val="11"/>
        <color theme="4" tint="-0.249977111117893"/>
        <rFont val="Calibri"/>
        <family val="2"/>
        <scheme val="minor"/>
      </rPr>
      <t>frais de bureau et administratifs</t>
    </r>
    <r>
      <rPr>
        <sz val="11"/>
        <color indexed="8"/>
        <rFont val="Calibri"/>
        <family val="2"/>
        <scheme val="minor"/>
      </rPr>
      <t xml:space="preserve"> (forfairaire 15% calculé sur les dépenses de Personnel)</t>
    </r>
  </si>
  <si>
    <t>Coste Total Jefe de Fila/Coût total chef de file</t>
  </si>
  <si>
    <t>chargé de mission</t>
  </si>
  <si>
    <r>
      <t xml:space="preserve">Periodo 2 = fecha periodo 1 + 6 meses
</t>
    </r>
    <r>
      <rPr>
        <sz val="9"/>
        <color theme="4"/>
        <rFont val="Calibri"/>
        <family val="2"/>
        <scheme val="minor"/>
      </rPr>
      <t>Période 2 = Fecha période 1 + 6 mois</t>
    </r>
  </si>
  <si>
    <r>
      <t xml:space="preserve">Periodo 3 = fecha periodo 2 + 6 meses
</t>
    </r>
    <r>
      <rPr>
        <sz val="9"/>
        <color theme="4"/>
        <rFont val="Calibri"/>
        <family val="2"/>
        <scheme val="minor"/>
      </rPr>
      <t>Période 3 = Fecha période 2 + 6 mois</t>
    </r>
  </si>
  <si>
    <r>
      <t xml:space="preserve">Periodo 4 = fecha periodo 1 + 6 meses
</t>
    </r>
    <r>
      <rPr>
        <sz val="9"/>
        <color theme="4"/>
        <rFont val="Calibri"/>
        <family val="2"/>
        <scheme val="minor"/>
      </rPr>
      <t>Période 4 = Fecha période 1 + 6 mois</t>
    </r>
  </si>
  <si>
    <r>
      <t xml:space="preserve">Preparación (previos fecha inicio proyectos)/
</t>
    </r>
    <r>
      <rPr>
        <sz val="9"/>
        <color theme="4"/>
        <rFont val="Calibri"/>
        <family val="2"/>
        <scheme val="minor"/>
      </rPr>
      <t>Préparation (antérieur date début projet)</t>
    </r>
    <r>
      <rPr>
        <sz val="9"/>
        <color indexed="8"/>
        <rFont val="Calibri"/>
        <family val="2"/>
        <scheme val="minor"/>
      </rPr>
      <t xml:space="preserve">
 </t>
    </r>
  </si>
  <si>
    <r>
      <t xml:space="preserve">Periodo 1 =  fecha inicio + 6 meses 
</t>
    </r>
    <r>
      <rPr>
        <sz val="9"/>
        <color theme="4"/>
        <rFont val="Calibri"/>
        <family val="2"/>
        <scheme val="minor"/>
      </rPr>
      <t>Période 1 = date début + 6 mois</t>
    </r>
    <r>
      <rPr>
        <sz val="9"/>
        <color indexed="8"/>
        <rFont val="Calibri"/>
        <family val="2"/>
        <scheme val="minor"/>
      </rPr>
      <t xml:space="preserve">
</t>
    </r>
  </si>
  <si>
    <t>Vista global de todos los coste de socios /Vue globale de tous les coûts des partenaires</t>
  </si>
  <si>
    <r>
      <t>Personal /</t>
    </r>
    <r>
      <rPr>
        <sz val="11"/>
        <color theme="4"/>
        <rFont val="Calibri"/>
        <family val="2"/>
        <scheme val="minor"/>
      </rPr>
      <t>Personnel</t>
    </r>
  </si>
  <si>
    <r>
      <t>Gastos de administración y oficina /</t>
    </r>
    <r>
      <rPr>
        <sz val="11"/>
        <color theme="4"/>
        <rFont val="Calibri"/>
        <family val="2"/>
        <scheme val="minor"/>
      </rPr>
      <t>Frais adminitratifs et de bureau</t>
    </r>
  </si>
  <si>
    <r>
      <t>Viajes y alojamiento /</t>
    </r>
    <r>
      <rPr>
        <sz val="11"/>
        <color theme="4"/>
        <rFont val="Calibri"/>
        <family val="2"/>
        <scheme val="minor"/>
      </rPr>
      <t>Déplacement et Hébergement</t>
    </r>
  </si>
  <si>
    <r>
      <t>Nº Socio/</t>
    </r>
    <r>
      <rPr>
        <sz val="11"/>
        <color theme="4"/>
        <rFont val="Calibri"/>
        <family val="2"/>
        <scheme val="minor"/>
      </rPr>
      <t>Nº de Partenaire</t>
    </r>
  </si>
  <si>
    <r>
      <t>País/</t>
    </r>
    <r>
      <rPr>
        <sz val="11"/>
        <color theme="4"/>
        <rFont val="Calibri"/>
        <family val="2"/>
        <scheme val="minor"/>
      </rPr>
      <t>Pays</t>
    </r>
  </si>
  <si>
    <t>Categoría de Gastos/Categorie de Dépense</t>
  </si>
  <si>
    <r>
      <t xml:space="preserve">Tipo de Socio </t>
    </r>
    <r>
      <rPr>
        <sz val="11"/>
        <color theme="4"/>
        <rFont val="Calibri"/>
        <family val="2"/>
        <scheme val="minor"/>
      </rPr>
      <t>/Type de partenaire</t>
    </r>
  </si>
  <si>
    <r>
      <t>Nombre Entidad</t>
    </r>
    <r>
      <rPr>
        <sz val="11"/>
        <color theme="4"/>
        <rFont val="Calibri"/>
        <family val="2"/>
        <scheme val="minor"/>
      </rPr>
      <t>/Nom Entité</t>
    </r>
  </si>
  <si>
    <r>
      <t>País /</t>
    </r>
    <r>
      <rPr>
        <sz val="11"/>
        <color theme="4"/>
        <rFont val="Calibri"/>
        <family val="2"/>
        <scheme val="minor"/>
      </rPr>
      <t>Pays</t>
    </r>
  </si>
  <si>
    <r>
      <t>Coste Total /</t>
    </r>
    <r>
      <rPr>
        <sz val="11"/>
        <color theme="4"/>
        <rFont val="Calibri"/>
        <family val="2"/>
        <scheme val="minor"/>
      </rPr>
      <t>Coût Total</t>
    </r>
  </si>
  <si>
    <r>
      <t xml:space="preserve">% del total del proyecto / </t>
    </r>
    <r>
      <rPr>
        <sz val="11"/>
        <color theme="4"/>
        <rFont val="Calibri"/>
        <family val="2"/>
        <scheme val="minor"/>
      </rPr>
      <t>% du projet total</t>
    </r>
  </si>
  <si>
    <t>FEDER POCTEFA</t>
  </si>
  <si>
    <r>
      <t>Tasa/</t>
    </r>
    <r>
      <rPr>
        <sz val="11"/>
        <color theme="4"/>
        <rFont val="Calibri"/>
        <family val="2"/>
        <scheme val="minor"/>
      </rPr>
      <t>Taux</t>
    </r>
    <r>
      <rPr>
        <sz val="11"/>
        <color indexed="8"/>
        <rFont val="Calibri"/>
        <family val="2"/>
        <scheme val="minor"/>
      </rPr>
      <t xml:space="preserve"> FEDER %</t>
    </r>
  </si>
  <si>
    <r>
      <t>Cofinanciación Publica /</t>
    </r>
    <r>
      <rPr>
        <sz val="11"/>
        <color theme="4"/>
        <rFont val="Calibri"/>
        <family val="2"/>
        <scheme val="minor"/>
      </rPr>
      <t xml:space="preserve">Cofinancement Public
</t>
    </r>
  </si>
  <si>
    <r>
      <t>Autofinanciación del socio /</t>
    </r>
    <r>
      <rPr>
        <sz val="11"/>
        <color theme="4"/>
        <rFont val="Calibri"/>
        <family val="2"/>
        <scheme val="minor"/>
      </rPr>
      <t>Autofinancement du partenaire</t>
    </r>
  </si>
  <si>
    <r>
      <t>tasa de autofinanciación /</t>
    </r>
    <r>
      <rPr>
        <sz val="11"/>
        <color theme="4"/>
        <rFont val="Calibri"/>
        <family val="2"/>
        <scheme val="minor"/>
      </rPr>
      <t xml:space="preserve">Taux d'autofinancement
</t>
    </r>
  </si>
  <si>
    <r>
      <t>Personal (Coste Real) /</t>
    </r>
    <r>
      <rPr>
        <sz val="11"/>
        <color theme="4"/>
        <rFont val="Calibri"/>
        <family val="2"/>
        <scheme val="minor"/>
      </rPr>
      <t>Personnel (Coût Réels)</t>
    </r>
  </si>
  <si>
    <r>
      <t xml:space="preserve">Gastos administración y de oficina  </t>
    </r>
    <r>
      <rPr>
        <i/>
        <sz val="11"/>
        <rFont val="Calibri"/>
        <family val="2"/>
        <scheme val="minor"/>
      </rPr>
      <t xml:space="preserve">(  15% de Personal)
</t>
    </r>
    <r>
      <rPr>
        <i/>
        <sz val="11"/>
        <color theme="4"/>
        <rFont val="Calibri"/>
        <family val="2"/>
        <scheme val="minor"/>
      </rPr>
      <t>Frais de bureau et administratifs (15% du personnel)</t>
    </r>
    <r>
      <rPr>
        <sz val="11"/>
        <color theme="4"/>
        <rFont val="Calibri"/>
        <family val="2"/>
        <scheme val="minor"/>
      </rPr>
      <t xml:space="preserve">
</t>
    </r>
  </si>
  <si>
    <r>
      <t>Viaje y alojamiento (6% de Personal) /</t>
    </r>
    <r>
      <rPr>
        <sz val="11"/>
        <color theme="4"/>
        <rFont val="Calibri"/>
        <family val="2"/>
        <scheme val="minor"/>
      </rPr>
      <t xml:space="preserve"> Déplacement et Hébergements (6% du personnel)</t>
    </r>
  </si>
  <si>
    <t>FECHA DE INICIO:DD/MM/AAAA</t>
  </si>
  <si>
    <t>FECHA FIN: DD/MM/AAAA</t>
  </si>
  <si>
    <r>
      <t xml:space="preserve">D.3 Calendario de Coste previsto </t>
    </r>
    <r>
      <rPr>
        <sz val="11"/>
        <color theme="4"/>
        <rFont val="Calibri"/>
        <family val="2"/>
        <scheme val="minor"/>
      </rPr>
      <t>/Calendrier des coûts prévus</t>
    </r>
  </si>
  <si>
    <r>
      <t xml:space="preserve">Comprobacion (suma FEDER+cofi+autofi) - (Coste total) = 0 !
</t>
    </r>
    <r>
      <rPr>
        <sz val="11"/>
        <color theme="4"/>
        <rFont val="Calibri"/>
        <family val="2"/>
        <scheme val="minor"/>
      </rPr>
      <t>Vérification (somme FEDER+cofi+autofi) - Coût Total = 0 !</t>
    </r>
  </si>
  <si>
    <r>
      <t>TOTAL Gastos de Personal /</t>
    </r>
    <r>
      <rPr>
        <b/>
        <sz val="14"/>
        <color theme="4"/>
        <rFont val="Calibri"/>
        <family val="2"/>
        <scheme val="minor"/>
      </rPr>
      <t>TOTAL dépenses de Personnel</t>
    </r>
  </si>
  <si>
    <t>coste anual / Coût Annuel</t>
  </si>
  <si>
    <t>años / Année</t>
  </si>
  <si>
    <r>
      <t xml:space="preserve">PRESUPUESTO DETALLADO DEL  JEFE DE FILA (JdF) : 
</t>
    </r>
    <r>
      <rPr>
        <b/>
        <sz val="16"/>
        <color theme="4" tint="-0.249977111117893"/>
        <rFont val="Calibri"/>
        <family val="2"/>
        <scheme val="minor"/>
      </rPr>
      <t>BUDGET DÉTAILLÉ DU CHEF DE FILE (CdF)</t>
    </r>
  </si>
  <si>
    <t>NOMBRE ENTIDAD /Nom de l'entité</t>
  </si>
  <si>
    <r>
      <t xml:space="preserve">Comprobacion (suma periodo y prepatacón - personal immputado) debe estar a cero  /
</t>
    </r>
    <r>
      <rPr>
        <sz val="8"/>
        <color theme="4"/>
        <rFont val="Calibri"/>
        <family val="2"/>
        <scheme val="minor"/>
      </rPr>
      <t>Vérification(somme des périodes- coôut imputé= 0 (doit être à zéro)</t>
    </r>
  </si>
  <si>
    <r>
      <t xml:space="preserve">PRESUPUESTO DETALLADO Socio 2: 
</t>
    </r>
    <r>
      <rPr>
        <b/>
        <sz val="16"/>
        <color theme="4" tint="-0.249977111117893"/>
        <rFont val="Calibri"/>
        <family val="2"/>
        <scheme val="minor"/>
      </rPr>
      <t>BUDGET DÉTAILLÉ du Partenaire 2</t>
    </r>
  </si>
  <si>
    <t>Coste Total Socio 2/Coût total Partenaire 2</t>
  </si>
  <si>
    <t>En amarillo: Datos a rellenar/Données à saisir</t>
  </si>
  <si>
    <t>Coste Total Socio 4/Coût total Partenaire 4</t>
  </si>
  <si>
    <r>
      <t>EFA XXX/XX -ACRÓNIMO DEL PROYECTO</t>
    </r>
    <r>
      <rPr>
        <b/>
        <sz val="14"/>
        <color theme="4"/>
        <rFont val="Calibri"/>
        <family val="2"/>
        <scheme val="minor"/>
      </rPr>
      <t>/ ACRONYME DU PROJET</t>
    </r>
  </si>
  <si>
    <r>
      <t>D - DATOS FINANCIEROS DEL PROYECTO /</t>
    </r>
    <r>
      <rPr>
        <b/>
        <sz val="14"/>
        <color theme="4"/>
        <rFont val="Calibri"/>
        <family val="2"/>
        <scheme val="minor"/>
      </rPr>
      <t>DONNÉES FINANCIÈRES DU PROJET</t>
    </r>
  </si>
  <si>
    <t>Ejemplo</t>
  </si>
  <si>
    <t>Exemple</t>
  </si>
  <si>
    <t>inicio/début</t>
  </si>
  <si>
    <t>fin</t>
  </si>
  <si>
    <t>animateur</t>
  </si>
  <si>
    <t>NOMBRE ENTIDAD /Nom de l'entité : Cas d'une entité partenaire se présentant seulement à un appel à « petits projets »</t>
  </si>
  <si>
    <r>
      <t>TOTAL costes subvencionables restantes del proyecto (a tanto alzado, 40% de los gastos de personal)/</t>
    </r>
    <r>
      <rPr>
        <sz val="11"/>
        <color theme="4"/>
        <rFont val="Calibri"/>
        <family val="2"/>
        <scheme val="minor"/>
      </rPr>
      <t xml:space="preserve">TOTAL Coûts éligible restant du projet supporté par le partenaire (forfaitaire, 40% calculé sur les dépenses de Personnel)  </t>
    </r>
  </si>
  <si>
    <r>
      <t xml:space="preserve">Costes subvencionables restantes de la operación  (40% de los costes de personal)/ </t>
    </r>
    <r>
      <rPr>
        <sz val="11"/>
        <color theme="4"/>
        <rFont val="Calibri"/>
        <family val="2"/>
        <scheme val="minor"/>
      </rPr>
      <t>Coûts éligibles restants de l'opération = 40% des frais de personnel directs éligibles</t>
    </r>
  </si>
  <si>
    <r>
      <t>Socio3 /</t>
    </r>
    <r>
      <rPr>
        <sz val="11"/>
        <color theme="4"/>
        <rFont val="Calibri"/>
        <family val="2"/>
        <scheme val="minor"/>
      </rPr>
      <t>Partenaire3</t>
    </r>
  </si>
  <si>
    <t>directora/directrice</t>
  </si>
  <si>
    <t>tecnico/technicien</t>
  </si>
  <si>
    <r>
      <t xml:space="preserve">Costes restantes / </t>
    </r>
    <r>
      <rPr>
        <sz val="11"/>
        <color theme="4"/>
        <rFont val="Calibri"/>
        <family val="2"/>
        <scheme val="minor"/>
      </rPr>
      <t>Coûts restants</t>
    </r>
  </si>
  <si>
    <r>
      <t xml:space="preserve">Preparación (previos fecha inicio proyectos)/
</t>
    </r>
    <r>
      <rPr>
        <sz val="9"/>
        <color theme="4"/>
        <rFont val="Calibri"/>
        <family val="2"/>
        <scheme val="minor"/>
      </rPr>
      <t>Préparation (antérieur date début projet)</t>
    </r>
    <r>
      <rPr>
        <sz val="9"/>
        <color indexed="8"/>
        <rFont val="Calibri"/>
        <family val="2"/>
        <scheme val="minor"/>
      </rPr>
      <t xml:space="preserve">
</t>
    </r>
    <r>
      <rPr>
        <b/>
        <sz val="9"/>
        <color rgb="FFFF0000"/>
        <rFont val="Calibri"/>
        <family val="2"/>
        <scheme val="minor"/>
      </rPr>
      <t xml:space="preserve"> &lt;  01/09/2025</t>
    </r>
  </si>
  <si>
    <r>
      <t xml:space="preserve">Periodo 1 =  fecha inicio + 6 meses 
</t>
    </r>
    <r>
      <rPr>
        <sz val="9"/>
        <color theme="4"/>
        <rFont val="Calibri"/>
        <family val="2"/>
        <scheme val="minor"/>
      </rPr>
      <t>Période 1 = date début + 6 mois</t>
    </r>
    <r>
      <rPr>
        <sz val="9"/>
        <color indexed="8"/>
        <rFont val="Calibri"/>
        <family val="2"/>
        <scheme val="minor"/>
      </rPr>
      <t xml:space="preserve">
</t>
    </r>
    <r>
      <rPr>
        <b/>
        <sz val="9"/>
        <color rgb="FFFF0000"/>
        <rFont val="Calibri"/>
        <family val="2"/>
        <scheme val="minor"/>
      </rPr>
      <t>01/09/2025 --&gt; 01/03/2026</t>
    </r>
  </si>
  <si>
    <r>
      <t xml:space="preserve">Periodo 2 = fecha periodo 1 + 6 meses
</t>
    </r>
    <r>
      <rPr>
        <sz val="9"/>
        <color theme="4"/>
        <rFont val="Calibri"/>
        <family val="2"/>
        <scheme val="minor"/>
      </rPr>
      <t>Période 2 = Fecha période 1 + 6 mois</t>
    </r>
    <r>
      <rPr>
        <sz val="9"/>
        <color indexed="8"/>
        <rFont val="Calibri"/>
        <family val="2"/>
        <scheme val="minor"/>
      </rPr>
      <t xml:space="preserve">
</t>
    </r>
    <r>
      <rPr>
        <b/>
        <sz val="9"/>
        <color rgb="FFFF0000"/>
        <rFont val="Calibri"/>
        <family val="2"/>
        <scheme val="minor"/>
      </rPr>
      <t>01/03/2026 --&gt; 01/09/2026</t>
    </r>
  </si>
  <si>
    <r>
      <t xml:space="preserve">Periodo 3 = fecha periodo 2 + 6 meses
</t>
    </r>
    <r>
      <rPr>
        <sz val="9"/>
        <color theme="4"/>
        <rFont val="Calibri"/>
        <family val="2"/>
        <scheme val="minor"/>
      </rPr>
      <t>Période 3 = Fecha période 2 + 6 mois</t>
    </r>
    <r>
      <rPr>
        <sz val="9"/>
        <color indexed="8"/>
        <rFont val="Calibri"/>
        <family val="2"/>
        <scheme val="minor"/>
      </rPr>
      <t xml:space="preserve">
</t>
    </r>
    <r>
      <rPr>
        <b/>
        <sz val="9"/>
        <color rgb="FFFF0000"/>
        <rFont val="Calibri"/>
        <family val="2"/>
        <scheme val="minor"/>
      </rPr>
      <t>01/09/2026 --&gt; 01/03/2027</t>
    </r>
  </si>
  <si>
    <r>
      <t xml:space="preserve">Periodo 4 = fecha periodo 1 + 6 meses
</t>
    </r>
    <r>
      <rPr>
        <sz val="9"/>
        <color theme="4"/>
        <rFont val="Calibri"/>
        <family val="2"/>
        <scheme val="minor"/>
      </rPr>
      <t xml:space="preserve">Période 4 = Fecha période 1 + 6 mois
</t>
    </r>
    <r>
      <rPr>
        <b/>
        <sz val="9"/>
        <color rgb="FFFF0000"/>
        <rFont val="Calibri"/>
        <family val="2"/>
        <scheme val="minor"/>
      </rPr>
      <t>01/03/2027 --&gt;01/09/2027</t>
    </r>
  </si>
  <si>
    <r>
      <t>D.1 Plan Financiero Previsto</t>
    </r>
    <r>
      <rPr>
        <b/>
        <sz val="14"/>
        <color rgb="FFFF0000"/>
        <rFont val="Calibri"/>
        <family val="2"/>
        <scheme val="minor"/>
      </rPr>
      <t xml:space="preserve"> (modelo pequeño proyecto &lt; 200 K€)</t>
    </r>
    <r>
      <rPr>
        <b/>
        <sz val="14"/>
        <color indexed="8"/>
        <rFont val="Calibri"/>
        <family val="2"/>
        <scheme val="minor"/>
      </rPr>
      <t xml:space="preserve"> </t>
    </r>
    <r>
      <rPr>
        <b/>
        <sz val="14"/>
        <color theme="4"/>
        <rFont val="Calibri"/>
        <family val="2"/>
        <scheme val="minor"/>
      </rPr>
      <t>/Plan de Financement Prévu</t>
    </r>
    <r>
      <rPr>
        <b/>
        <sz val="14"/>
        <color rgb="FFFF0000"/>
        <rFont val="Calibri"/>
        <family val="2"/>
        <scheme val="minor"/>
      </rPr>
      <t xml:space="preserve"> (modèle petits projets)</t>
    </r>
  </si>
  <si>
    <r>
      <rPr>
        <b/>
        <sz val="11"/>
        <color rgb="FFFF0000"/>
        <rFont val="Calibri"/>
        <family val="2"/>
        <scheme val="minor"/>
      </rPr>
      <t xml:space="preserve">FR: </t>
    </r>
    <r>
      <rPr>
        <sz val="11"/>
        <color rgb="FFFF0000"/>
        <rFont val="Calibri"/>
        <family val="2"/>
        <scheme val="minor"/>
      </rPr>
      <t xml:space="preserve">Attention ! ce modèle de plan financier suivant correspond à celui d' une entité partenaire se présentant seulement à un appel à « petits projets ». Dans la cas d'une entité partenaire se présentant à d'autres appels à projets, passé ou futur, voir le modèle de l'onglet "socio_2"
</t>
    </r>
    <r>
      <rPr>
        <b/>
        <sz val="11"/>
        <color rgb="FFFF0000"/>
        <rFont val="Calibri"/>
        <family val="2"/>
        <scheme val="minor"/>
      </rPr>
      <t xml:space="preserve">
ES: </t>
    </r>
    <r>
      <rPr>
        <sz val="11"/>
        <color rgb="FFFF0000"/>
        <rFont val="Calibri"/>
        <family val="2"/>
        <scheme val="minor"/>
      </rPr>
      <t>Atención: este modelo de plan financiero corresponde al de una entidad socia que se presenta únicamente a una convocatoria de «pequeños proyectos». En el caso de que una entidad socia se presente a otras convocatorias de proyectos, pasadas o futuras, consulte el modelo en la pestaña «socio_2».</t>
    </r>
  </si>
  <si>
    <r>
      <rPr>
        <b/>
        <sz val="11"/>
        <color rgb="FFFF0000"/>
        <rFont val="Calibri"/>
        <family val="2"/>
        <scheme val="minor"/>
      </rPr>
      <t xml:space="preserve">FR: </t>
    </r>
    <r>
      <rPr>
        <sz val="11"/>
        <color rgb="FFFF0000"/>
        <rFont val="Calibri"/>
        <family val="2"/>
        <scheme val="minor"/>
      </rPr>
      <t xml:space="preserve">Attention ! ce modèle de plan financier suivant correspond à celui d' une entité partenaire  :
- 	soit déjà programmée sur un projet dont le coût total est supérieur à 200.000€,
- 	soit prévoit de se présenter à un futur appel à projets POCTEFA avec un projet dont le coût total sera supérieur à 200.000€,
- 	soit est en train de poser sa candidature à un appel à projets POCTEFA avec un projet dont le coût total est supérieur à 200.000€.
Pour le cas d'entités partenaires se présentant uniquement à un appel à « petits projets », utiliser l'onglet JdF-CdF
</t>
    </r>
    <r>
      <rPr>
        <b/>
        <sz val="11"/>
        <color rgb="FFFF0000"/>
        <rFont val="Calibri"/>
        <family val="2"/>
        <scheme val="minor"/>
      </rPr>
      <t>ES</t>
    </r>
    <r>
      <rPr>
        <sz val="11"/>
        <color rgb="FFFF0000"/>
        <rFont val="Calibri"/>
        <family val="2"/>
        <scheme val="minor"/>
      </rPr>
      <t>: Atención: este modelo de plan financiero corresponde al de una entidad socia:
- o bien ya programada en un proyecto con un coste total superior a 200.000 euros,
- o bien tiene previsto presentarse a una futura convocatoria de proyectos POCTEFA con un coste superior a 200.000 euros
- o que está en proceso de presentar una candidatura a una convocatoria de proyectos POCTEFA con un coste superior a 200.000 euros.
Para las entidades socias que se presenten únicamente a una convocatoria de «pequeños proyectos», utilice la pestaña JdF-CdF.</t>
    </r>
  </si>
  <si>
    <r>
      <t xml:space="preserve">PRESUPUESTO DETALLADO Socio 3: 
</t>
    </r>
    <r>
      <rPr>
        <b/>
        <sz val="16"/>
        <color theme="4" tint="-0.249977111117893"/>
        <rFont val="Calibri"/>
        <family val="2"/>
        <scheme val="minor"/>
      </rPr>
      <t>BUDGET DÉTAILLÉ du Partenaire 3</t>
    </r>
  </si>
  <si>
    <t>Notice d'utilisation à lire</t>
  </si>
  <si>
    <t>Lea las instrucciones de uso</t>
  </si>
  <si>
    <t>Ce document sert d'exemple modifiable pour créer un projet de 4 partenaires (mais leur nombre de partenaire peut-être différent).
La première étape pour travailler dans ce tableur est de créer/renseigner les données détaillées correspondant aux dépenses de chaque partenaire (colonne jaune à remplir). Chaque entité partenaire dispose d'un onglet spécifique à remplir. L'onglet "Datos Financiero Socio" se remplit automatiquement une fois que les données sont renseignées pour chaque entité partenaire. Il en va de même pour l'onglet "Datos Financiero Proyecto", pour les données relatives aux coûts du projet. Une fois ces étapes réalisées, il reste à indiquer le FEDER, le cofinancement et l'autofinancement dans les colonnes jaunes.
Ce fichier contient quelques données financières à titre d'exemple pour aider à comprendre la logique qui sera suivie par l'application informatique dans SIGEFA. Il est possible d'ajouter autant d'onglets que nécessaire en fonction du nombre de partenaires participant au projet ou de lignes pour plus de dépenses, mais ils ne seront pas automatiquement mis à jour dans les onglets Datos Financieros Proyecto et "Datos Financieros Socio", mais devront être liés manuellement à ces onglets récapitulatifs.</t>
  </si>
  <si>
    <t>El presente document sirve de ejemplo modificable para crear un proyecto de 4 socios (pero el numero de entidades socias puede variar/adaptarse )  El primer paso para trabajar en esta hoja de calculo es crear los datos correspondientes a los gastos de cada socio (columna amarilla a rellenar). Cada entidad socia tiene una pestaña específica a rellenar. La pestaña "Datos Financiero socio" se rellena automáticamente una vez rellenados los datos por cada entidad socia. Lo mismo ocurre con la pestaña "datos financieros proyectos", para los datos relativos a los costes del proyecto. Terminados estos pasos quedaría por indicar el FEDER, la cofinanciación y la autofinanciación en las columnas amarillas.
 Este archivo contiene algunos datos financieros a modo de ejemplo para ayudar a comprender la lógica que seguirá la aplicación informática en SIGEFA. Se pueden añadir tantas pestañas como sea necesario en función del número de entidades socias que participen en el proyecto o líneas para más gastos, no obstante no se actualizará automaticamente en las pestañas Datos Financieros ni Datos Financiero Socio, sino que se deberá vincular manualmente a estas pestañas resúmenes.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</si>
</sst>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28" x14ac:knownFonts="1">
    <font>
      <sz val="11"/>
      <color indexed="8"/>
      <name val="Calibri"/>
      <family val="2"/>
      <scheme val="minor"/>
    </font>
    <font>
      <sz val="11"/>
      <color indexed="8"/>
      <name val="Calibri"/>
      <family val="2"/>
      <scheme val="minor"/>
    </font>
    <font>
      <sz val="8"/>
      <name val="Calibri"/>
      <family val="2"/>
      <scheme val="minor"/>
    </font>
    <font>
      <sz val="11"/>
      <color theme="4"/>
      <name val="Calibri"/>
      <family val="2"/>
      <scheme val="minor"/>
    </font>
    <font>
      <u/>
      <sz val="11"/>
      <color theme="10"/>
      <name val="Calibri"/>
      <family val="2"/>
      <scheme val="minor"/>
    </font>
    <font>
      <b/>
      <sz val="11"/>
      <color indexed="8"/>
      <name val="Calibri"/>
      <family val="2"/>
      <scheme val="minor"/>
    </font>
    <font>
      <sz val="11"/>
      <color rgb="FF444444"/>
      <name val="Calibri"/>
      <family val="2"/>
      <charset val="1"/>
    </font>
    <font>
      <sz val="8"/>
      <color indexed="8"/>
      <name val="Calibri"/>
      <family val="2"/>
      <scheme val="minor"/>
    </font>
    <font>
      <sz val="11"/>
      <color rgb="FFFF0000"/>
      <name val="Calibri"/>
      <family val="2"/>
      <scheme val="minor"/>
    </font>
    <font>
      <b/>
      <sz val="11"/>
      <color rgb="FF2F75B5"/>
      <name val="Calibri"/>
      <family val="2"/>
      <scheme val="minor"/>
    </font>
    <font>
      <sz val="11"/>
      <color theme="4" tint="-0.249977111117893"/>
      <name val="Calibri"/>
      <family val="2"/>
      <scheme val="minor"/>
    </font>
    <font>
      <sz val="9"/>
      <color indexed="8"/>
      <name val="Calibri"/>
      <family val="2"/>
      <scheme val="minor"/>
    </font>
    <font>
      <b/>
      <sz val="16"/>
      <color indexed="8"/>
      <name val="Calibri"/>
      <family val="2"/>
      <scheme val="minor"/>
    </font>
    <font>
      <b/>
      <sz val="14"/>
      <color indexed="8"/>
      <name val="Calibri"/>
      <family val="2"/>
      <scheme val="minor"/>
    </font>
    <font>
      <b/>
      <sz val="16"/>
      <color theme="4" tint="-0.249977111117893"/>
      <name val="Calibri"/>
      <family val="2"/>
      <scheme val="minor"/>
    </font>
    <font>
      <sz val="11"/>
      <name val="Calibri"/>
      <family val="2"/>
      <scheme val="minor"/>
    </font>
    <font>
      <sz val="9"/>
      <color theme="4"/>
      <name val="Calibri"/>
      <family val="2"/>
      <scheme val="minor"/>
    </font>
    <font>
      <i/>
      <sz val="11"/>
      <name val="Calibri"/>
      <family val="2"/>
      <scheme val="minor"/>
    </font>
    <font>
      <i/>
      <sz val="11"/>
      <color theme="4"/>
      <name val="Calibri"/>
      <family val="2"/>
      <scheme val="minor"/>
    </font>
    <font>
      <b/>
      <sz val="14"/>
      <color theme="4"/>
      <name val="Calibri"/>
      <family val="2"/>
      <scheme val="minor"/>
    </font>
    <font>
      <sz val="8"/>
      <color theme="4"/>
      <name val="Calibri"/>
      <family val="2"/>
      <scheme val="minor"/>
    </font>
    <font>
      <b/>
      <sz val="12"/>
      <color rgb="FF000000"/>
      <name val="Calibri"/>
      <family val="2"/>
      <scheme val="minor"/>
    </font>
    <font>
      <b/>
      <sz val="9"/>
      <color rgb="FFFF0000"/>
      <name val="Calibri"/>
      <family val="2"/>
      <scheme val="minor"/>
    </font>
    <font>
      <i/>
      <sz val="11"/>
      <color indexed="8"/>
      <name val="Calibri"/>
      <family val="2"/>
      <scheme val="minor"/>
    </font>
    <font>
      <b/>
      <sz val="12"/>
      <color indexed="8"/>
      <name val="Calibri"/>
      <family val="2"/>
      <scheme val="minor"/>
    </font>
    <font>
      <b/>
      <sz val="14"/>
      <color rgb="FFFF0000"/>
      <name val="Calibri"/>
      <family val="2"/>
      <scheme val="minor"/>
    </font>
    <font>
      <b/>
      <sz val="11"/>
      <color rgb="FFFF0000"/>
      <name val="Calibri"/>
      <family val="2"/>
      <scheme val="minor"/>
    </font>
    <font>
      <b/>
      <sz val="11"/>
      <color theme="4"/>
      <name val="Calibri"/>
      <family val="2"/>
      <scheme val="minor"/>
    </font>
  </fonts>
  <fills count="10">
    <fill>
      <patternFill patternType="none"/>
    </fill>
    <fill>
      <patternFill patternType="gray125"/>
    </fill>
    <fill>
      <patternFill patternType="solid">
        <fgColor rgb="FFFFFFFF"/>
      </patternFill>
    </fill>
    <fill>
      <patternFill patternType="solid">
        <fgColor rgb="FFDEDEDE"/>
      </patternFill>
    </fill>
    <fill>
      <patternFill patternType="solid">
        <fgColor theme="0" tint="-0.249977111117893"/>
        <bgColor indexed="64"/>
      </patternFill>
    </fill>
    <fill>
      <patternFill patternType="solid">
        <fgColor theme="4" tint="0.79998168889431442"/>
        <bgColor indexed="64"/>
      </patternFill>
    </fill>
    <fill>
      <patternFill patternType="solid">
        <fgColor rgb="FFDDEBF7"/>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s>
  <borders count="1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dotted">
        <color rgb="FF000000"/>
      </right>
      <top/>
      <bottom/>
      <diagonal/>
    </border>
    <border>
      <left style="dotted">
        <color rgb="FF000000"/>
      </left>
      <right style="dotted">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dotted">
        <color rgb="FF000000"/>
      </left>
      <right style="dotted">
        <color rgb="FF000000"/>
      </right>
      <top style="dotted">
        <color rgb="FF000000"/>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 fillId="0" borderId="1"/>
  </cellStyleXfs>
  <cellXfs count="104">
    <xf numFmtId="0" fontId="0" fillId="0" borderId="0" xfId="0"/>
    <xf numFmtId="0" fontId="0" fillId="2" borderId="1" xfId="0" applyFill="1" applyBorder="1"/>
    <xf numFmtId="0" fontId="0" fillId="2" borderId="2" xfId="0" applyFill="1" applyBorder="1"/>
    <xf numFmtId="0" fontId="0" fillId="3" borderId="3" xfId="0" applyFill="1" applyBorder="1"/>
    <xf numFmtId="0" fontId="0" fillId="2" borderId="5" xfId="0" applyFill="1" applyBorder="1"/>
    <xf numFmtId="4" fontId="0" fillId="2" borderId="5" xfId="0" applyNumberFormat="1" applyFill="1" applyBorder="1"/>
    <xf numFmtId="0" fontId="0" fillId="2" borderId="3" xfId="0" applyFill="1" applyBorder="1"/>
    <xf numFmtId="4" fontId="0" fillId="2" borderId="3" xfId="0" applyNumberFormat="1" applyFill="1" applyBorder="1"/>
    <xf numFmtId="9" fontId="0" fillId="2" borderId="5" xfId="2" applyFont="1" applyFill="1" applyBorder="1"/>
    <xf numFmtId="9" fontId="0" fillId="0" borderId="0" xfId="2" applyFont="1"/>
    <xf numFmtId="0" fontId="0" fillId="3" borderId="3" xfId="0" applyFill="1" applyBorder="1" applyAlignment="1">
      <alignment wrapText="1"/>
    </xf>
    <xf numFmtId="0" fontId="0" fillId="0" borderId="0" xfId="0" applyAlignment="1">
      <alignment wrapText="1"/>
    </xf>
    <xf numFmtId="4" fontId="0" fillId="0" borderId="0" xfId="0" applyNumberFormat="1"/>
    <xf numFmtId="9" fontId="0" fillId="2" borderId="5" xfId="0" applyNumberFormat="1" applyFill="1" applyBorder="1"/>
    <xf numFmtId="0" fontId="0" fillId="2" borderId="9" xfId="0" applyFill="1" applyBorder="1"/>
    <xf numFmtId="0" fontId="3" fillId="2" borderId="9" xfId="0" applyFont="1" applyFill="1" applyBorder="1" applyAlignment="1">
      <alignment wrapText="1"/>
    </xf>
    <xf numFmtId="0" fontId="3" fillId="0" borderId="0" xfId="0" applyFont="1" applyAlignment="1">
      <alignment wrapText="1"/>
    </xf>
    <xf numFmtId="0" fontId="0" fillId="5" borderId="5" xfId="0" applyFill="1" applyBorder="1"/>
    <xf numFmtId="4" fontId="0" fillId="5" borderId="5" xfId="0" applyNumberFormat="1" applyFill="1" applyBorder="1"/>
    <xf numFmtId="9" fontId="0" fillId="5" borderId="5" xfId="0" applyNumberFormat="1" applyFill="1" applyBorder="1"/>
    <xf numFmtId="4" fontId="5" fillId="2" borderId="3" xfId="0" applyNumberFormat="1" applyFont="1" applyFill="1" applyBorder="1"/>
    <xf numFmtId="9" fontId="5" fillId="2" borderId="3" xfId="2" applyFont="1" applyFill="1" applyBorder="1"/>
    <xf numFmtId="4" fontId="5" fillId="2" borderId="5" xfId="0" applyNumberFormat="1" applyFont="1" applyFill="1" applyBorder="1"/>
    <xf numFmtId="164" fontId="0" fillId="0" borderId="0" xfId="0" applyNumberFormat="1"/>
    <xf numFmtId="0" fontId="6" fillId="0" borderId="0" xfId="0" applyFont="1"/>
    <xf numFmtId="0" fontId="5" fillId="0" borderId="0" xfId="0" applyFont="1"/>
    <xf numFmtId="4" fontId="5" fillId="6" borderId="3" xfId="0" applyNumberFormat="1" applyFont="1" applyFill="1" applyBorder="1"/>
    <xf numFmtId="0" fontId="8" fillId="0" borderId="0" xfId="0" applyFont="1" applyAlignment="1">
      <alignment wrapText="1"/>
    </xf>
    <xf numFmtId="0" fontId="4" fillId="0" borderId="0" xfId="3"/>
    <xf numFmtId="0" fontId="0" fillId="0" borderId="10" xfId="0" applyBorder="1"/>
    <xf numFmtId="9" fontId="0" fillId="0" borderId="10" xfId="0" applyNumberFormat="1" applyBorder="1"/>
    <xf numFmtId="0" fontId="0" fillId="0" borderId="10" xfId="0" applyFill="1" applyBorder="1"/>
    <xf numFmtId="0" fontId="0" fillId="0" borderId="10" xfId="0" applyFill="1" applyBorder="1" applyAlignment="1">
      <alignment wrapText="1"/>
    </xf>
    <xf numFmtId="164" fontId="0" fillId="0" borderId="10" xfId="0" applyNumberFormat="1" applyFill="1" applyBorder="1"/>
    <xf numFmtId="0" fontId="0" fillId="0" borderId="1" xfId="0" applyFill="1" applyBorder="1"/>
    <xf numFmtId="0" fontId="0" fillId="0" borderId="0" xfId="0" applyFill="1"/>
    <xf numFmtId="0" fontId="0" fillId="0" borderId="1" xfId="0" applyBorder="1"/>
    <xf numFmtId="0" fontId="0" fillId="7" borderId="10" xfId="0" applyFill="1" applyBorder="1"/>
    <xf numFmtId="0" fontId="12" fillId="0" borderId="0" xfId="0" applyFont="1"/>
    <xf numFmtId="164" fontId="12" fillId="0" borderId="0" xfId="0" applyNumberFormat="1" applyFont="1"/>
    <xf numFmtId="164" fontId="15" fillId="0" borderId="0" xfId="0" applyNumberFormat="1" applyFont="1"/>
    <xf numFmtId="0" fontId="0" fillId="4" borderId="10" xfId="0" applyFill="1" applyBorder="1"/>
    <xf numFmtId="0" fontId="11" fillId="4" borderId="10" xfId="0" applyFont="1" applyFill="1" applyBorder="1" applyAlignment="1">
      <alignment wrapText="1"/>
    </xf>
    <xf numFmtId="0" fontId="11" fillId="4" borderId="3" xfId="0" applyFont="1" applyFill="1" applyBorder="1" applyAlignment="1">
      <alignment wrapText="1"/>
    </xf>
    <xf numFmtId="0" fontId="11" fillId="4" borderId="10" xfId="0" applyFont="1" applyFill="1" applyBorder="1" applyAlignment="1">
      <alignment vertical="center" wrapText="1"/>
    </xf>
    <xf numFmtId="43" fontId="0" fillId="4" borderId="0" xfId="0" applyNumberFormat="1" applyFill="1"/>
    <xf numFmtId="164" fontId="0" fillId="4" borderId="0" xfId="0" applyNumberFormat="1" applyFill="1"/>
    <xf numFmtId="164" fontId="0" fillId="4" borderId="1" xfId="0" applyNumberFormat="1" applyFill="1" applyBorder="1"/>
    <xf numFmtId="0" fontId="12" fillId="2" borderId="2" xfId="0" applyFont="1" applyFill="1" applyBorder="1"/>
    <xf numFmtId="0" fontId="5" fillId="3" borderId="4" xfId="0" applyFont="1" applyFill="1" applyBorder="1"/>
    <xf numFmtId="4" fontId="5" fillId="2" borderId="6" xfId="0" applyNumberFormat="1" applyFont="1" applyFill="1" applyBorder="1"/>
    <xf numFmtId="4" fontId="5" fillId="5" borderId="6" xfId="0" applyNumberFormat="1" applyFont="1" applyFill="1" applyBorder="1"/>
    <xf numFmtId="4" fontId="5" fillId="2" borderId="4" xfId="0" applyNumberFormat="1" applyFont="1" applyFill="1" applyBorder="1"/>
    <xf numFmtId="43" fontId="5" fillId="8" borderId="5" xfId="1" applyFont="1" applyFill="1" applyBorder="1"/>
    <xf numFmtId="43" fontId="0" fillId="8" borderId="5" xfId="1" applyFont="1" applyFill="1" applyBorder="1"/>
    <xf numFmtId="0" fontId="0" fillId="9" borderId="3" xfId="0" applyFill="1" applyBorder="1" applyAlignment="1">
      <alignment wrapText="1"/>
    </xf>
    <xf numFmtId="9" fontId="0" fillId="8" borderId="10" xfId="0" applyNumberFormat="1" applyFill="1" applyBorder="1"/>
    <xf numFmtId="164" fontId="0" fillId="8" borderId="10" xfId="0" applyNumberFormat="1" applyFill="1" applyBorder="1"/>
    <xf numFmtId="0" fontId="0" fillId="8" borderId="10" xfId="0" applyFill="1" applyBorder="1"/>
    <xf numFmtId="43" fontId="0" fillId="8" borderId="10" xfId="1" applyFont="1" applyFill="1" applyBorder="1"/>
    <xf numFmtId="2" fontId="0" fillId="8" borderId="10" xfId="0" applyNumberFormat="1" applyFill="1" applyBorder="1"/>
    <xf numFmtId="0" fontId="12" fillId="0" borderId="0" xfId="0" applyFont="1" applyAlignment="1">
      <alignment horizontal="center"/>
    </xf>
    <xf numFmtId="164" fontId="0" fillId="8" borderId="10" xfId="0" applyNumberFormat="1" applyFill="1" applyBorder="1" applyAlignment="1">
      <alignment vertical="center"/>
    </xf>
    <xf numFmtId="164" fontId="13" fillId="0" borderId="0" xfId="0" applyNumberFormat="1" applyFont="1"/>
    <xf numFmtId="164" fontId="13" fillId="0" borderId="10" xfId="0" applyNumberFormat="1" applyFont="1" applyBorder="1"/>
    <xf numFmtId="0" fontId="7" fillId="0" borderId="0" xfId="0" applyFont="1" applyAlignment="1">
      <alignment wrapText="1"/>
    </xf>
    <xf numFmtId="164" fontId="0" fillId="8" borderId="5" xfId="0" applyNumberFormat="1" applyFill="1" applyBorder="1"/>
    <xf numFmtId="0" fontId="3" fillId="8" borderId="9" xfId="0" applyFont="1" applyFill="1" applyBorder="1" applyAlignment="1">
      <alignment wrapText="1"/>
    </xf>
    <xf numFmtId="0" fontId="13" fillId="2" borderId="1" xfId="0" applyFont="1" applyFill="1" applyBorder="1"/>
    <xf numFmtId="0" fontId="13" fillId="2" borderId="2" xfId="0" applyFont="1" applyFill="1" applyBorder="1"/>
    <xf numFmtId="0" fontId="21" fillId="9" borderId="3" xfId="0" applyFont="1" applyFill="1" applyBorder="1" applyAlignment="1">
      <alignment wrapText="1"/>
    </xf>
    <xf numFmtId="0" fontId="23" fillId="0" borderId="0" xfId="0" applyFont="1"/>
    <xf numFmtId="14" fontId="23" fillId="0" borderId="0" xfId="0" applyNumberFormat="1" applyFont="1"/>
    <xf numFmtId="0" fontId="12" fillId="0" borderId="0" xfId="0" applyFont="1" applyAlignment="1">
      <alignment horizontal="center"/>
    </xf>
    <xf numFmtId="0" fontId="0" fillId="0" borderId="0" xfId="0" applyAlignment="1">
      <alignment horizontal="center"/>
    </xf>
    <xf numFmtId="164" fontId="24" fillId="0" borderId="0" xfId="0" applyNumberFormat="1" applyFont="1"/>
    <xf numFmtId="9" fontId="0" fillId="3" borderId="3" xfId="0" applyNumberFormat="1" applyFill="1" applyBorder="1" applyAlignment="1">
      <alignment wrapText="1"/>
    </xf>
    <xf numFmtId="4" fontId="0" fillId="9" borderId="5" xfId="0" applyNumberFormat="1" applyFill="1" applyBorder="1"/>
    <xf numFmtId="0" fontId="0" fillId="0" borderId="5" xfId="0" applyFill="1" applyBorder="1"/>
    <xf numFmtId="4" fontId="5" fillId="0" borderId="6" xfId="0" applyNumberFormat="1" applyFont="1" applyFill="1" applyBorder="1"/>
    <xf numFmtId="9" fontId="0" fillId="0" borderId="5" xfId="0" applyNumberFormat="1" applyFill="1" applyBorder="1"/>
    <xf numFmtId="4" fontId="0" fillId="0" borderId="6" xfId="0" applyNumberFormat="1" applyFont="1" applyFill="1" applyBorder="1"/>
    <xf numFmtId="0" fontId="3" fillId="8" borderId="1" xfId="0" applyFont="1" applyFill="1" applyBorder="1" applyAlignment="1">
      <alignment wrapText="1"/>
    </xf>
    <xf numFmtId="0" fontId="1" fillId="0" borderId="1" xfId="4"/>
    <xf numFmtId="0" fontId="3" fillId="0" borderId="1" xfId="4" applyFont="1" applyAlignment="1">
      <alignment vertical="center" wrapText="1"/>
    </xf>
    <xf numFmtId="0" fontId="1" fillId="0" borderId="1" xfId="4" applyAlignment="1">
      <alignment vertical="center" wrapText="1"/>
    </xf>
    <xf numFmtId="0" fontId="27" fillId="9" borderId="1" xfId="4" applyFont="1" applyFill="1"/>
    <xf numFmtId="0" fontId="5" fillId="9" borderId="1" xfId="4" applyFont="1" applyFill="1"/>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5" borderId="11" xfId="0" applyFill="1" applyBorder="1" applyAlignment="1">
      <alignment horizontal="center" vertical="center"/>
    </xf>
    <xf numFmtId="0" fontId="0" fillId="5" borderId="7" xfId="0" applyFill="1"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0" fillId="0" borderId="10" xfId="0" applyFill="1" applyBorder="1" applyAlignment="1">
      <alignment horizont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2" fillId="8" borderId="0" xfId="0" applyFont="1" applyFill="1" applyAlignment="1">
      <alignment horizontal="center" vertical="center" wrapText="1"/>
    </xf>
    <xf numFmtId="0" fontId="13" fillId="0" borderId="0" xfId="0" applyFont="1" applyAlignment="1">
      <alignment horizontal="center"/>
    </xf>
    <xf numFmtId="0" fontId="9"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cellXfs>
  <cellStyles count="5">
    <cellStyle name="Hyperlink" xfId="3" xr:uid="{00000000-000B-0000-0000-000008000000}"/>
    <cellStyle name="Millares" xfId="1" builtinId="3"/>
    <cellStyle name="Normal" xfId="0" builtinId="0"/>
    <cellStyle name="Normal 2" xfId="4" xr:uid="{9CB1EDF0-A135-4665-A43B-9B7F89584D70}"/>
    <cellStyle name="Porcentaje" xfId="2" builtinId="5"/>
  </cellStyles>
  <dxfs count="4">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D4BEE-0C11-4779-AF55-66320E54C3F7}">
  <dimension ref="A1:B2"/>
  <sheetViews>
    <sheetView workbookViewId="0">
      <selection activeCell="A2" sqref="A2"/>
    </sheetView>
  </sheetViews>
  <sheetFormatPr baseColWidth="10" defaultColWidth="11.44140625" defaultRowHeight="14.4" x14ac:dyDescent="0.3"/>
  <cols>
    <col min="1" max="1" width="77.109375" style="83" customWidth="1"/>
    <col min="2" max="2" width="74.109375" style="83" customWidth="1"/>
    <col min="3" max="16384" width="11.44140625" style="83"/>
  </cols>
  <sheetData>
    <row r="1" spans="1:2" x14ac:dyDescent="0.3">
      <c r="A1" s="86" t="s">
        <v>89</v>
      </c>
      <c r="B1" s="87" t="s">
        <v>90</v>
      </c>
    </row>
    <row r="2" spans="1:2" ht="293.25" customHeight="1" x14ac:dyDescent="0.3">
      <c r="A2" s="84" t="s">
        <v>91</v>
      </c>
      <c r="B2" s="85" t="s">
        <v>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4"/>
  <sheetViews>
    <sheetView tabSelected="1" topLeftCell="A10" zoomScale="85" zoomScaleNormal="85" workbookViewId="0">
      <selection activeCell="E20" sqref="E20"/>
    </sheetView>
  </sheetViews>
  <sheetFormatPr baseColWidth="10" defaultColWidth="9.109375" defaultRowHeight="14.4" x14ac:dyDescent="0.3"/>
  <cols>
    <col min="1" max="1" width="32.5546875" customWidth="1"/>
    <col min="2" max="2" width="14.44140625" customWidth="1"/>
    <col min="3" max="3" width="13.88671875" customWidth="1"/>
    <col min="4" max="4" width="15.6640625" customWidth="1"/>
    <col min="5" max="5" width="13.6640625" customWidth="1"/>
    <col min="6" max="6" width="16" customWidth="1"/>
    <col min="7" max="10" width="13.6640625" customWidth="1"/>
    <col min="11" max="11" width="14.5546875" customWidth="1"/>
    <col min="12" max="12" width="18.33203125" customWidth="1"/>
    <col min="13" max="13" width="19.44140625" customWidth="1"/>
    <col min="14" max="14" width="15.88671875" customWidth="1"/>
    <col min="15" max="15" width="39.6640625" customWidth="1"/>
    <col min="16" max="16" width="24.5546875" customWidth="1"/>
    <col min="17" max="18" width="20.6640625" customWidth="1"/>
    <col min="19" max="19" width="29.6640625" customWidth="1"/>
    <col min="20" max="21" width="33.44140625" customWidth="1"/>
    <col min="22" max="22" width="11.5546875" customWidth="1"/>
    <col min="23" max="23" width="19.88671875" customWidth="1"/>
  </cols>
  <sheetData>
    <row r="2" spans="1:12" ht="18" x14ac:dyDescent="0.35">
      <c r="A2" s="68" t="s">
        <v>66</v>
      </c>
      <c r="F2" s="24"/>
    </row>
    <row r="3" spans="1:12" ht="18" x14ac:dyDescent="0.35">
      <c r="A3" s="69" t="s">
        <v>67</v>
      </c>
    </row>
    <row r="4" spans="1:12" ht="18" x14ac:dyDescent="0.35">
      <c r="A4" s="69" t="s">
        <v>85</v>
      </c>
    </row>
    <row r="5" spans="1:12" x14ac:dyDescent="0.3">
      <c r="A5" s="14"/>
    </row>
    <row r="6" spans="1:12" s="11" customFormat="1" ht="27.6" customHeight="1" x14ac:dyDescent="0.3">
      <c r="A6" s="67" t="s">
        <v>64</v>
      </c>
      <c r="B6" s="16"/>
      <c r="C6" s="16"/>
      <c r="D6" s="16"/>
      <c r="E6" s="16"/>
      <c r="F6" s="16"/>
      <c r="G6" s="16"/>
      <c r="H6" s="16"/>
      <c r="I6" s="16"/>
      <c r="J6" s="16"/>
      <c r="K6" s="16"/>
      <c r="L6" s="27"/>
    </row>
    <row r="7" spans="1:12" s="11" customFormat="1" ht="100.8" x14ac:dyDescent="0.3">
      <c r="A7" s="10" t="s">
        <v>39</v>
      </c>
      <c r="B7" s="10" t="s">
        <v>40</v>
      </c>
      <c r="C7" s="10" t="s">
        <v>41</v>
      </c>
      <c r="D7" s="10" t="s">
        <v>42</v>
      </c>
      <c r="E7" s="10" t="s">
        <v>43</v>
      </c>
      <c r="F7" s="70" t="s">
        <v>44</v>
      </c>
      <c r="G7" s="55" t="s">
        <v>45</v>
      </c>
      <c r="H7" s="55" t="s">
        <v>0</v>
      </c>
      <c r="I7" s="55" t="s">
        <v>46</v>
      </c>
      <c r="J7" s="55" t="s">
        <v>47</v>
      </c>
      <c r="K7" s="10" t="s">
        <v>48</v>
      </c>
      <c r="L7" s="11" t="s">
        <v>55</v>
      </c>
    </row>
    <row r="8" spans="1:12" x14ac:dyDescent="0.3">
      <c r="A8" s="4" t="s">
        <v>1</v>
      </c>
      <c r="B8" s="4"/>
      <c r="C8" s="4" t="s">
        <v>2</v>
      </c>
      <c r="D8" s="22">
        <f>'JdF_CdF_40%'!F6</f>
        <v>69825</v>
      </c>
      <c r="E8" s="8">
        <f>D8/$D$11</f>
        <v>0.37161317104583896</v>
      </c>
      <c r="F8" s="53">
        <f>D8*65%</f>
        <v>45386.25</v>
      </c>
      <c r="G8" s="8">
        <f>F8/D8</f>
        <v>0.65</v>
      </c>
      <c r="H8" s="8">
        <f>F8/$F$11</f>
        <v>0.48735970740968226</v>
      </c>
      <c r="I8" s="54">
        <v>10000</v>
      </c>
      <c r="J8" s="66">
        <v>14438.75</v>
      </c>
      <c r="K8" s="9">
        <f>J8/D8</f>
        <v>0.20678481919083422</v>
      </c>
      <c r="L8" s="40">
        <f>F8+I8+J8-D8</f>
        <v>0</v>
      </c>
    </row>
    <row r="9" spans="1:12" x14ac:dyDescent="0.3">
      <c r="A9" s="4" t="s">
        <v>3</v>
      </c>
      <c r="B9" s="4"/>
      <c r="C9" s="4" t="s">
        <v>4</v>
      </c>
      <c r="D9" s="22">
        <f>'Socio_2_15%+6%'!F7</f>
        <v>73447</v>
      </c>
      <c r="E9" s="8">
        <f>D9/$D$11</f>
        <v>0.39088968956396325</v>
      </c>
      <c r="F9" s="53">
        <f t="shared" ref="F9" si="0">D9*65%</f>
        <v>47740.55</v>
      </c>
      <c r="G9" s="8">
        <v>0.65</v>
      </c>
      <c r="H9" s="8">
        <f>F9/$F$11</f>
        <v>0.51264029259031774</v>
      </c>
      <c r="I9" s="54"/>
      <c r="J9" s="66">
        <v>25706.45</v>
      </c>
      <c r="K9" s="9">
        <f>J9/D9</f>
        <v>0.35000000000000003</v>
      </c>
      <c r="L9" s="40">
        <f t="shared" ref="L9:L10" si="1">F9+I9+J9-D9</f>
        <v>0</v>
      </c>
    </row>
    <row r="10" spans="1:12" x14ac:dyDescent="0.3">
      <c r="A10" s="4" t="s">
        <v>76</v>
      </c>
      <c r="B10" s="4"/>
      <c r="C10" s="4" t="s">
        <v>6</v>
      </c>
      <c r="D10" s="22">
        <f>'Socio_3_40%'!F3</f>
        <v>44625</v>
      </c>
      <c r="E10" s="8">
        <f>D10/$D$11</f>
        <v>0.23749713939019781</v>
      </c>
      <c r="F10" s="53">
        <v>0</v>
      </c>
      <c r="G10" s="8">
        <v>0</v>
      </c>
      <c r="H10" s="8">
        <f>F10/$F$11</f>
        <v>0</v>
      </c>
      <c r="I10" s="54"/>
      <c r="J10" s="66">
        <v>44625</v>
      </c>
      <c r="K10" s="9">
        <f>J10/D10</f>
        <v>1</v>
      </c>
      <c r="L10" s="40">
        <f t="shared" si="1"/>
        <v>0</v>
      </c>
    </row>
    <row r="11" spans="1:12" x14ac:dyDescent="0.3">
      <c r="A11" s="6" t="s">
        <v>7</v>
      </c>
      <c r="B11" s="6" t="s">
        <v>5</v>
      </c>
      <c r="C11" s="6" t="s">
        <v>5</v>
      </c>
      <c r="D11" s="20">
        <f>SUM(D8:D10)</f>
        <v>187897</v>
      </c>
      <c r="E11" s="21">
        <f>SUM(E8:E10)</f>
        <v>1</v>
      </c>
      <c r="F11" s="26">
        <f>SUM(F8:F10)</f>
        <v>93126.8</v>
      </c>
      <c r="G11" s="20"/>
      <c r="H11" s="21">
        <f>SUM(H8:H10)</f>
        <v>1</v>
      </c>
      <c r="I11" s="26">
        <f>SUM(I8:I10)</f>
        <v>10000</v>
      </c>
      <c r="J11" s="26">
        <f>SUM(J8:J10)</f>
        <v>84770.2</v>
      </c>
      <c r="K11" s="21"/>
    </row>
    <row r="12" spans="1:12" x14ac:dyDescent="0.3">
      <c r="A12" s="1"/>
    </row>
    <row r="13" spans="1:12" x14ac:dyDescent="0.3">
      <c r="A13" s="2" t="s">
        <v>8</v>
      </c>
    </row>
    <row r="14" spans="1:12" x14ac:dyDescent="0.3">
      <c r="A14" s="14"/>
    </row>
    <row r="15" spans="1:12" x14ac:dyDescent="0.3">
      <c r="A15" s="15"/>
      <c r="B15" s="16"/>
      <c r="C15" s="16"/>
      <c r="D15" s="16"/>
      <c r="E15" s="16"/>
      <c r="F15" s="16"/>
      <c r="G15" s="16"/>
      <c r="H15" s="16"/>
      <c r="I15" s="16"/>
      <c r="J15" s="16"/>
    </row>
    <row r="16" spans="1:12" s="11" customFormat="1" ht="158.4" x14ac:dyDescent="0.3">
      <c r="A16" s="10" t="s">
        <v>39</v>
      </c>
      <c r="B16" s="10" t="s">
        <v>40</v>
      </c>
      <c r="C16" s="10" t="s">
        <v>41</v>
      </c>
      <c r="D16" s="10" t="s">
        <v>42</v>
      </c>
      <c r="E16" s="10" t="s">
        <v>49</v>
      </c>
      <c r="F16" s="76" t="s">
        <v>75</v>
      </c>
      <c r="G16" s="10" t="s">
        <v>50</v>
      </c>
      <c r="H16" s="10" t="s">
        <v>51</v>
      </c>
    </row>
    <row r="17" spans="1:11" ht="15" customHeight="1" x14ac:dyDescent="0.3">
      <c r="A17" s="4" t="s">
        <v>1</v>
      </c>
      <c r="B17" s="4"/>
      <c r="C17" s="4" t="s">
        <v>2</v>
      </c>
      <c r="D17" s="5">
        <f>'JdF_CdF_40%'!F6</f>
        <v>69825</v>
      </c>
      <c r="E17" s="5">
        <f>'JdF_CdF_40%'!F8</f>
        <v>49875</v>
      </c>
      <c r="F17" s="5">
        <f>'JdF_CdF_40%'!F16</f>
        <v>19950</v>
      </c>
      <c r="G17" s="77"/>
      <c r="H17" s="77"/>
    </row>
    <row r="18" spans="1:11" x14ac:dyDescent="0.3">
      <c r="A18" s="4" t="s">
        <v>3</v>
      </c>
      <c r="B18" s="4"/>
      <c r="C18" s="4" t="s">
        <v>4</v>
      </c>
      <c r="D18" s="5">
        <f>'Socio_2_15%+6%'!F7</f>
        <v>73447</v>
      </c>
      <c r="E18" s="5">
        <f>'Socio_2_15%+6%'!F9</f>
        <v>60700</v>
      </c>
      <c r="F18" s="77"/>
      <c r="G18" s="5">
        <f>'Socio_2_15%+6%'!F18</f>
        <v>9105</v>
      </c>
      <c r="H18" s="5">
        <f>'Socio_2_15%+6%'!F19</f>
        <v>3642</v>
      </c>
    </row>
    <row r="19" spans="1:11" x14ac:dyDescent="0.3">
      <c r="A19" s="4" t="s">
        <v>76</v>
      </c>
      <c r="B19" s="4"/>
      <c r="C19" s="4" t="s">
        <v>6</v>
      </c>
      <c r="D19" s="5">
        <f>'Socio_3_40%'!F3</f>
        <v>44625</v>
      </c>
      <c r="E19" s="5">
        <f>'Socio_3_40%'!F5</f>
        <v>31875</v>
      </c>
      <c r="F19" s="5">
        <f>'Socio_3_40%'!F14</f>
        <v>12750</v>
      </c>
      <c r="G19" s="77"/>
      <c r="H19" s="77"/>
    </row>
    <row r="20" spans="1:11" x14ac:dyDescent="0.3">
      <c r="A20" s="6" t="s">
        <v>7</v>
      </c>
      <c r="B20" s="6" t="s">
        <v>5</v>
      </c>
      <c r="C20" s="6" t="s">
        <v>5</v>
      </c>
      <c r="D20" s="20">
        <f>SUM(D17:D19)</f>
        <v>187897</v>
      </c>
      <c r="E20" s="20">
        <f>SUM(E17:E19)</f>
        <v>142450</v>
      </c>
      <c r="F20" s="20">
        <f t="shared" ref="F20:H20" si="2">SUM(F17:F19)</f>
        <v>32700</v>
      </c>
      <c r="G20" s="20">
        <f t="shared" si="2"/>
        <v>9105</v>
      </c>
      <c r="H20" s="20">
        <f t="shared" si="2"/>
        <v>3642</v>
      </c>
    </row>
    <row r="21" spans="1:11" x14ac:dyDescent="0.3">
      <c r="A21" s="1"/>
    </row>
    <row r="22" spans="1:11" x14ac:dyDescent="0.3">
      <c r="A22" s="1"/>
    </row>
    <row r="23" spans="1:11" x14ac:dyDescent="0.3">
      <c r="A23" s="1"/>
    </row>
    <row r="24" spans="1:11" x14ac:dyDescent="0.3">
      <c r="A24" s="2" t="s">
        <v>54</v>
      </c>
    </row>
    <row r="25" spans="1:11" x14ac:dyDescent="0.3">
      <c r="A25" s="14"/>
    </row>
    <row r="26" spans="1:11" x14ac:dyDescent="0.3">
      <c r="A26" s="14" t="s">
        <v>52</v>
      </c>
      <c r="C26" s="71" t="s">
        <v>68</v>
      </c>
      <c r="D26" s="72">
        <v>45901</v>
      </c>
      <c r="E26" s="71" t="s">
        <v>70</v>
      </c>
    </row>
    <row r="27" spans="1:11" x14ac:dyDescent="0.3">
      <c r="A27" s="14" t="s">
        <v>53</v>
      </c>
      <c r="C27" s="71" t="s">
        <v>69</v>
      </c>
      <c r="D27" s="72">
        <v>46631</v>
      </c>
      <c r="E27" s="71" t="s">
        <v>71</v>
      </c>
    </row>
    <row r="28" spans="1:11" x14ac:dyDescent="0.3">
      <c r="A28" s="1"/>
    </row>
    <row r="29" spans="1:11" x14ac:dyDescent="0.3">
      <c r="A29" s="16"/>
      <c r="B29" s="16"/>
      <c r="C29" s="16"/>
      <c r="D29" s="16"/>
      <c r="E29" s="16"/>
      <c r="F29" s="16"/>
      <c r="G29" s="16"/>
      <c r="H29" s="16"/>
      <c r="I29" s="16"/>
      <c r="J29" s="16"/>
      <c r="K29" s="16"/>
    </row>
    <row r="30" spans="1:11" s="11" customFormat="1" ht="84.6" x14ac:dyDescent="0.3">
      <c r="A30" s="10" t="s">
        <v>39</v>
      </c>
      <c r="B30" s="10" t="s">
        <v>40</v>
      </c>
      <c r="C30" s="10" t="s">
        <v>41</v>
      </c>
      <c r="D30" s="10" t="s">
        <v>42</v>
      </c>
      <c r="E30" s="42" t="s">
        <v>80</v>
      </c>
      <c r="F30" s="43" t="s">
        <v>81</v>
      </c>
      <c r="G30" s="44" t="s">
        <v>82</v>
      </c>
      <c r="H30" s="44" t="s">
        <v>83</v>
      </c>
      <c r="I30" s="44" t="s">
        <v>84</v>
      </c>
    </row>
    <row r="31" spans="1:11" x14ac:dyDescent="0.3">
      <c r="A31" s="4" t="s">
        <v>1</v>
      </c>
      <c r="B31" s="4"/>
      <c r="C31" s="4" t="s">
        <v>2</v>
      </c>
      <c r="D31" s="5">
        <f>'JdF_CdF_40%'!F6</f>
        <v>69825</v>
      </c>
      <c r="E31" s="5">
        <f>'JdF_CdF_40%'!G6</f>
        <v>3000</v>
      </c>
      <c r="F31" s="5">
        <f>'JdF_CdF_40%'!H6</f>
        <v>24187.5</v>
      </c>
      <c r="G31" s="5">
        <f>'JdF_CdF_40%'!I6</f>
        <v>24187.5</v>
      </c>
      <c r="H31" s="5">
        <f>'JdF_CdF_40%'!J6</f>
        <v>24187.5</v>
      </c>
      <c r="I31" s="5">
        <f>'JdF_CdF_40%'!K6</f>
        <v>24187.5</v>
      </c>
      <c r="J31" s="12"/>
    </row>
    <row r="32" spans="1:11" x14ac:dyDescent="0.3">
      <c r="A32" s="4" t="s">
        <v>3</v>
      </c>
      <c r="B32" s="4"/>
      <c r="C32" s="4" t="s">
        <v>4</v>
      </c>
      <c r="D32" s="5">
        <f>SUM(E32:I32)</f>
        <v>73447</v>
      </c>
      <c r="E32" s="5">
        <f>'Socio_2_15%+6%'!G7</f>
        <v>605</v>
      </c>
      <c r="F32" s="5">
        <f>'Socio_2_15%+6%'!H7</f>
        <v>20025.5</v>
      </c>
      <c r="G32" s="5">
        <f>'Socio_2_15%+6%'!I7</f>
        <v>20025.5</v>
      </c>
      <c r="H32" s="5">
        <f>'Socio_2_15%+6%'!J7</f>
        <v>20025.5</v>
      </c>
      <c r="I32" s="5">
        <f>'Socio_2_15%+6%'!K7</f>
        <v>12765.5</v>
      </c>
      <c r="J32" s="12"/>
    </row>
    <row r="33" spans="1:10" x14ac:dyDescent="0.3">
      <c r="A33" s="4" t="s">
        <v>76</v>
      </c>
      <c r="B33" s="4"/>
      <c r="C33" s="4" t="s">
        <v>6</v>
      </c>
      <c r="D33" s="5">
        <f>'Socio_3_40%'!F3</f>
        <v>44625</v>
      </c>
      <c r="E33" s="5">
        <f>'Socio_3_40%'!G3</f>
        <v>0</v>
      </c>
      <c r="F33" s="5">
        <f>'Socio_3_40%'!H3</f>
        <v>13687.5</v>
      </c>
      <c r="G33" s="5">
        <f>'Socio_3_40%'!I3</f>
        <v>13687.5</v>
      </c>
      <c r="H33" s="5">
        <f>'Socio_3_40%'!J3</f>
        <v>13687.5</v>
      </c>
      <c r="I33" s="5">
        <f>'Socio_3_40%'!K3</f>
        <v>13687.5</v>
      </c>
      <c r="J33" s="12"/>
    </row>
    <row r="34" spans="1:10" x14ac:dyDescent="0.3">
      <c r="A34" s="6" t="s">
        <v>7</v>
      </c>
      <c r="B34" s="6" t="s">
        <v>5</v>
      </c>
      <c r="C34" s="6" t="s">
        <v>5</v>
      </c>
      <c r="D34" s="20">
        <f t="shared" ref="D34:I34" si="3">SUM(D31:D33)</f>
        <v>187897</v>
      </c>
      <c r="E34" s="20">
        <f t="shared" si="3"/>
        <v>3605</v>
      </c>
      <c r="F34" s="20">
        <f t="shared" si="3"/>
        <v>57900.5</v>
      </c>
      <c r="G34" s="20">
        <f t="shared" si="3"/>
        <v>57900.5</v>
      </c>
      <c r="H34" s="20">
        <f t="shared" si="3"/>
        <v>57900.5</v>
      </c>
      <c r="I34" s="20">
        <f t="shared" si="3"/>
        <v>50640.5</v>
      </c>
      <c r="J34" s="12"/>
    </row>
  </sheetData>
  <phoneticPr fontId="2" type="noConversion"/>
  <conditionalFormatting sqref="L8:L10">
    <cfRule type="cellIs" dxfId="3" priority="1"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workbookViewId="0">
      <selection activeCell="D23" sqref="D23"/>
    </sheetView>
  </sheetViews>
  <sheetFormatPr baseColWidth="10" defaultColWidth="9.109375" defaultRowHeight="14.4" x14ac:dyDescent="0.3"/>
  <cols>
    <col min="1" max="1" width="30.5546875" customWidth="1"/>
    <col min="2" max="2" width="12.109375" customWidth="1"/>
    <col min="3" max="3" width="13.88671875" customWidth="1"/>
    <col min="4" max="4" width="30.88671875" customWidth="1"/>
    <col min="5" max="5" width="18.6640625" customWidth="1"/>
    <col min="6" max="6" width="15.6640625" customWidth="1"/>
    <col min="7" max="7" width="25.5546875" customWidth="1"/>
    <col min="8" max="8" width="11.44140625" customWidth="1"/>
    <col min="9" max="9" width="11.5546875" customWidth="1"/>
    <col min="10" max="10" width="11.6640625" customWidth="1"/>
    <col min="11" max="14" width="11.5546875" customWidth="1"/>
    <col min="15" max="15" width="14.33203125" customWidth="1"/>
    <col min="16" max="16" width="13.33203125" customWidth="1"/>
  </cols>
  <sheetData>
    <row r="1" spans="1:11" ht="21" x14ac:dyDescent="0.4">
      <c r="A1" s="48" t="s">
        <v>32</v>
      </c>
    </row>
    <row r="3" spans="1:11" ht="84.6" x14ac:dyDescent="0.3">
      <c r="A3" s="3" t="s">
        <v>36</v>
      </c>
      <c r="B3" s="10" t="s">
        <v>40</v>
      </c>
      <c r="C3" s="3" t="s">
        <v>37</v>
      </c>
      <c r="D3" s="3" t="s">
        <v>38</v>
      </c>
      <c r="E3" s="3" t="s">
        <v>9</v>
      </c>
      <c r="F3" s="49" t="s">
        <v>7</v>
      </c>
      <c r="G3" s="42" t="s">
        <v>30</v>
      </c>
      <c r="H3" s="43" t="s">
        <v>31</v>
      </c>
      <c r="I3" s="44" t="s">
        <v>27</v>
      </c>
      <c r="J3" s="44" t="s">
        <v>28</v>
      </c>
      <c r="K3" s="44" t="s">
        <v>29</v>
      </c>
    </row>
    <row r="4" spans="1:11" x14ac:dyDescent="0.3">
      <c r="A4" s="90" t="s">
        <v>10</v>
      </c>
      <c r="B4" s="90"/>
      <c r="C4" s="90" t="s">
        <v>2</v>
      </c>
      <c r="D4" s="4" t="s">
        <v>33</v>
      </c>
      <c r="E4">
        <v>0</v>
      </c>
      <c r="F4" s="50">
        <f>'JdF_CdF_40%'!F8</f>
        <v>49875</v>
      </c>
      <c r="G4" s="50">
        <f>'JdF_CdF_40%'!G8</f>
        <v>1500</v>
      </c>
      <c r="H4" s="50">
        <f>'JdF_CdF_40%'!H8</f>
        <v>12093.75</v>
      </c>
      <c r="I4" s="50">
        <f>'JdF_CdF_40%'!I8</f>
        <v>12093.75</v>
      </c>
      <c r="J4" s="50">
        <f>'JdF_CdF_40%'!J8</f>
        <v>12093.75</v>
      </c>
      <c r="K4" s="50">
        <f>'JdF_CdF_40%'!K8</f>
        <v>12093.75</v>
      </c>
    </row>
    <row r="5" spans="1:11" x14ac:dyDescent="0.3">
      <c r="A5" s="91"/>
      <c r="B5" s="91"/>
      <c r="C5" s="91"/>
      <c r="D5" s="4" t="s">
        <v>79</v>
      </c>
      <c r="E5" s="13">
        <v>0.4</v>
      </c>
      <c r="F5" s="50">
        <f>'JdF_CdF_40%'!F16</f>
        <v>19950</v>
      </c>
      <c r="G5" s="50">
        <f>'JdF_CdF_40%'!G16</f>
        <v>1500</v>
      </c>
      <c r="H5" s="50">
        <f>'JdF_CdF_40%'!H16</f>
        <v>12093.75</v>
      </c>
      <c r="I5" s="50">
        <f>'JdF_CdF_40%'!I16</f>
        <v>12093.75</v>
      </c>
      <c r="J5" s="50">
        <f>'JdF_CdF_40%'!J16</f>
        <v>12093.75</v>
      </c>
      <c r="K5" s="50">
        <f>'JdF_CdF_40%'!K16</f>
        <v>12093.75</v>
      </c>
    </row>
    <row r="6" spans="1:11" x14ac:dyDescent="0.3">
      <c r="A6" s="92" t="s">
        <v>11</v>
      </c>
      <c r="B6" s="92"/>
      <c r="C6" s="92" t="s">
        <v>4</v>
      </c>
      <c r="D6" s="17" t="s">
        <v>33</v>
      </c>
      <c r="E6" s="17">
        <v>0</v>
      </c>
      <c r="F6" s="51">
        <f>'Socio_2_15%+6%'!F9</f>
        <v>60700</v>
      </c>
      <c r="G6" s="18">
        <f>'Socio_2_15%+6%'!G9</f>
        <v>500</v>
      </c>
      <c r="H6" s="18">
        <f>'Socio_2_15%+6%'!H9</f>
        <v>16550</v>
      </c>
      <c r="I6" s="18">
        <f>'Socio_2_15%+6%'!I9</f>
        <v>16550</v>
      </c>
      <c r="J6" s="18">
        <f>'Socio_2_15%+6%'!J9</f>
        <v>16550</v>
      </c>
      <c r="K6" s="18">
        <f>'Socio_2_15%+6%'!K9</f>
        <v>10550</v>
      </c>
    </row>
    <row r="7" spans="1:11" x14ac:dyDescent="0.3">
      <c r="A7" s="93"/>
      <c r="B7" s="93"/>
      <c r="C7" s="93"/>
      <c r="D7" s="17" t="s">
        <v>34</v>
      </c>
      <c r="E7" s="19">
        <v>0.15</v>
      </c>
      <c r="F7" s="51">
        <f>SUM(G7:K7)</f>
        <v>9105</v>
      </c>
      <c r="G7" s="18">
        <f>'Socio_2_15%+6%'!G18</f>
        <v>75</v>
      </c>
      <c r="H7" s="18">
        <f>'Socio_2_15%+6%'!H18</f>
        <v>2482.5</v>
      </c>
      <c r="I7" s="18">
        <f>'Socio_2_15%+6%'!I18</f>
        <v>2482.5</v>
      </c>
      <c r="J7" s="18">
        <f>'Socio_2_15%+6%'!J18</f>
        <v>2482.5</v>
      </c>
      <c r="K7" s="18">
        <f>'Socio_2_15%+6%'!K18</f>
        <v>1582.5</v>
      </c>
    </row>
    <row r="8" spans="1:11" x14ac:dyDescent="0.3">
      <c r="A8" s="93"/>
      <c r="B8" s="93"/>
      <c r="C8" s="93"/>
      <c r="D8" s="17" t="s">
        <v>35</v>
      </c>
      <c r="E8" s="19">
        <v>0.06</v>
      </c>
      <c r="F8" s="51">
        <f>SUM(G8:K8)</f>
        <v>3642</v>
      </c>
      <c r="G8" s="18">
        <f>'Socio_2_15%+6%'!G19</f>
        <v>30</v>
      </c>
      <c r="H8" s="18">
        <f>'Socio_2_15%+6%'!H19</f>
        <v>993</v>
      </c>
      <c r="I8" s="18">
        <f>'Socio_2_15%+6%'!I19</f>
        <v>993</v>
      </c>
      <c r="J8" s="18">
        <f>'Socio_2_15%+6%'!J19</f>
        <v>993</v>
      </c>
      <c r="K8" s="18">
        <f>'Socio_2_15%+6%'!K19</f>
        <v>633</v>
      </c>
    </row>
    <row r="9" spans="1:11" s="35" customFormat="1" x14ac:dyDescent="0.3">
      <c r="A9" s="88" t="s">
        <v>12</v>
      </c>
      <c r="B9" s="88"/>
      <c r="C9" s="88" t="s">
        <v>6</v>
      </c>
      <c r="D9" s="78" t="s">
        <v>33</v>
      </c>
      <c r="E9" s="78">
        <v>0</v>
      </c>
      <c r="F9" s="79">
        <f>'Socio_3_40%'!F5</f>
        <v>31875</v>
      </c>
      <c r="G9" s="81">
        <f>'Socio_3_40%'!G5</f>
        <v>0</v>
      </c>
      <c r="H9" s="81">
        <f>'Socio_3_40%'!H5</f>
        <v>7968.75</v>
      </c>
      <c r="I9" s="81">
        <f>'Socio_3_40%'!I5</f>
        <v>7968.75</v>
      </c>
      <c r="J9" s="81">
        <f>'Socio_3_40%'!J5</f>
        <v>7968.75</v>
      </c>
      <c r="K9" s="81">
        <f>'Socio_3_40%'!K5</f>
        <v>7968.75</v>
      </c>
    </row>
    <row r="10" spans="1:11" s="35" customFormat="1" x14ac:dyDescent="0.3">
      <c r="A10" s="89"/>
      <c r="B10" s="89"/>
      <c r="C10" s="89"/>
      <c r="D10" s="4" t="s">
        <v>79</v>
      </c>
      <c r="E10" s="80">
        <v>0.4</v>
      </c>
      <c r="F10" s="79">
        <f>'Socio_3_40%'!F14</f>
        <v>12750</v>
      </c>
      <c r="G10" s="81">
        <f>'Socio_3_40%'!G14</f>
        <v>0</v>
      </c>
      <c r="H10" s="81">
        <f>'Socio_3_40%'!H14</f>
        <v>5718.75</v>
      </c>
      <c r="I10" s="81">
        <f>'Socio_3_40%'!I14</f>
        <v>5718.75</v>
      </c>
      <c r="J10" s="81">
        <f>'Socio_3_40%'!J14</f>
        <v>5718.75</v>
      </c>
      <c r="K10" s="81">
        <f>'Socio_3_40%'!K14</f>
        <v>5718.75</v>
      </c>
    </row>
    <row r="11" spans="1:11" x14ac:dyDescent="0.3">
      <c r="A11" s="6" t="s">
        <v>7</v>
      </c>
      <c r="B11" s="6" t="s">
        <v>5</v>
      </c>
      <c r="C11" s="6" t="s">
        <v>5</v>
      </c>
      <c r="D11" s="6" t="s">
        <v>5</v>
      </c>
      <c r="E11" s="6" t="s">
        <v>5</v>
      </c>
      <c r="F11" s="52">
        <f>SUM(F4:F10)</f>
        <v>187897</v>
      </c>
      <c r="G11" s="7">
        <v>50000</v>
      </c>
      <c r="H11" s="7">
        <v>520000</v>
      </c>
      <c r="I11" s="7">
        <v>520000</v>
      </c>
      <c r="J11" s="7">
        <v>520000</v>
      </c>
      <c r="K11" s="7">
        <v>520000</v>
      </c>
    </row>
    <row r="15" spans="1:11" x14ac:dyDescent="0.3">
      <c r="A15" s="28"/>
    </row>
  </sheetData>
  <autoFilter ref="A3:T11" xr:uid="{00000000-0001-0000-0100-000000000000}"/>
  <mergeCells count="9">
    <mergeCell ref="B9:B10"/>
    <mergeCell ref="C9:C10"/>
    <mergeCell ref="A4:A5"/>
    <mergeCell ref="A6:A8"/>
    <mergeCell ref="A9:A10"/>
    <mergeCell ref="B4:B5"/>
    <mergeCell ref="C4:C5"/>
    <mergeCell ref="B6:B8"/>
    <mergeCell ref="C6:C8"/>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C16BE-B97B-455E-B1D7-8FD633E3F934}">
  <dimension ref="A1:O21"/>
  <sheetViews>
    <sheetView topLeftCell="A7" zoomScaleNormal="100" workbookViewId="0">
      <selection activeCell="C14" sqref="C14"/>
    </sheetView>
  </sheetViews>
  <sheetFormatPr baseColWidth="10" defaultColWidth="8.6640625" defaultRowHeight="14.4" x14ac:dyDescent="0.3"/>
  <cols>
    <col min="2" max="2" width="29.88671875" customWidth="1"/>
    <col min="3" max="3" width="29" customWidth="1"/>
    <col min="4" max="4" width="14.6640625" customWidth="1"/>
    <col min="5" max="5" width="19.109375" customWidth="1"/>
    <col min="6" max="6" width="23.109375" customWidth="1"/>
    <col min="7" max="7" width="14" customWidth="1"/>
    <col min="8" max="8" width="17.88671875" customWidth="1"/>
    <col min="9" max="9" width="17.44140625" customWidth="1"/>
    <col min="10" max="10" width="17.88671875" customWidth="1"/>
    <col min="11" max="11" width="16.5546875" customWidth="1"/>
    <col min="12" max="12" width="17.88671875" customWidth="1"/>
    <col min="13" max="13" width="27.109375" customWidth="1"/>
    <col min="14" max="14" width="10.6640625" customWidth="1"/>
    <col min="15" max="15" width="11.5546875" bestFit="1" customWidth="1"/>
  </cols>
  <sheetData>
    <row r="1" spans="1:15" ht="50.4" customHeight="1" x14ac:dyDescent="0.4">
      <c r="A1" s="94" t="s">
        <v>59</v>
      </c>
      <c r="B1" s="95"/>
      <c r="C1" s="95"/>
      <c r="D1" s="95"/>
      <c r="E1" s="95"/>
      <c r="F1" s="95"/>
      <c r="G1" s="95"/>
      <c r="H1" s="95"/>
      <c r="I1" s="95"/>
      <c r="J1" s="95"/>
      <c r="K1" s="95"/>
      <c r="L1" s="95"/>
    </row>
    <row r="2" spans="1:15" ht="50.4" customHeight="1" x14ac:dyDescent="0.4">
      <c r="A2" s="99" t="s">
        <v>73</v>
      </c>
      <c r="B2" s="99"/>
      <c r="C2" s="99"/>
      <c r="D2" s="99"/>
      <c r="E2" s="99"/>
      <c r="F2" s="99"/>
      <c r="G2" s="99"/>
      <c r="H2" s="99"/>
      <c r="I2" s="99"/>
      <c r="J2" s="99"/>
      <c r="K2" s="99"/>
      <c r="L2" s="61"/>
      <c r="M2" s="67" t="s">
        <v>64</v>
      </c>
    </row>
    <row r="3" spans="1:15" ht="40.5" customHeight="1" x14ac:dyDescent="0.4">
      <c r="A3" s="97" t="s">
        <v>86</v>
      </c>
      <c r="B3" s="98"/>
      <c r="C3" s="98"/>
      <c r="D3" s="98"/>
      <c r="E3" s="98"/>
      <c r="F3" s="98"/>
      <c r="G3" s="98"/>
      <c r="H3" s="98"/>
      <c r="I3" s="98"/>
      <c r="J3" s="98"/>
      <c r="K3" s="98"/>
      <c r="L3" s="73"/>
      <c r="M3" s="82"/>
    </row>
    <row r="4" spans="1:15" ht="50.4" customHeight="1" x14ac:dyDescent="0.4">
      <c r="A4" s="98"/>
      <c r="B4" s="98"/>
      <c r="C4" s="98"/>
      <c r="D4" s="98"/>
      <c r="E4" s="98"/>
      <c r="F4" s="98"/>
      <c r="G4" s="98"/>
      <c r="H4" s="98"/>
      <c r="I4" s="98"/>
      <c r="J4" s="98"/>
      <c r="K4" s="98"/>
      <c r="L4" s="73"/>
      <c r="M4" s="82"/>
    </row>
    <row r="5" spans="1:15" ht="15" customHeight="1" x14ac:dyDescent="0.4">
      <c r="A5" s="98"/>
      <c r="B5" s="98"/>
      <c r="C5" s="98"/>
      <c r="D5" s="98"/>
      <c r="E5" s="98"/>
      <c r="F5" s="98"/>
      <c r="G5" s="98"/>
      <c r="H5" s="98"/>
      <c r="I5" s="98"/>
      <c r="J5" s="98"/>
      <c r="K5" s="98"/>
      <c r="L5" s="73"/>
      <c r="M5" s="82"/>
    </row>
    <row r="6" spans="1:15" ht="21" x14ac:dyDescent="0.4">
      <c r="C6" s="38" t="s">
        <v>25</v>
      </c>
      <c r="D6" s="38"/>
      <c r="E6" s="38"/>
      <c r="F6" s="39">
        <f>F8+F16</f>
        <v>69825</v>
      </c>
      <c r="G6" s="23">
        <f>G8+G16</f>
        <v>3000</v>
      </c>
      <c r="H6" s="23">
        <f t="shared" ref="H6:K6" si="0">H8+H16</f>
        <v>24187.5</v>
      </c>
      <c r="I6" s="23">
        <f t="shared" si="0"/>
        <v>24187.5</v>
      </c>
      <c r="J6" s="23">
        <f t="shared" si="0"/>
        <v>24187.5</v>
      </c>
      <c r="K6" s="23">
        <f t="shared" si="0"/>
        <v>24187.5</v>
      </c>
    </row>
    <row r="7" spans="1:15" x14ac:dyDescent="0.3">
      <c r="A7" s="101"/>
      <c r="B7" s="101"/>
      <c r="C7" s="101"/>
      <c r="D7" s="101"/>
      <c r="E7" s="101"/>
    </row>
    <row r="8" spans="1:15" ht="18" x14ac:dyDescent="0.35">
      <c r="A8" s="100" t="s">
        <v>56</v>
      </c>
      <c r="B8" s="100"/>
      <c r="C8" s="100"/>
      <c r="D8" s="100"/>
      <c r="E8" s="100"/>
      <c r="F8" s="63">
        <f t="shared" ref="F8:K8" si="1">SUM(F11:F14)</f>
        <v>49875</v>
      </c>
      <c r="G8" s="45">
        <f t="shared" si="1"/>
        <v>1500</v>
      </c>
      <c r="H8" s="45">
        <f t="shared" si="1"/>
        <v>12093.75</v>
      </c>
      <c r="I8" s="45">
        <f t="shared" si="1"/>
        <v>12093.75</v>
      </c>
      <c r="J8" s="45">
        <f t="shared" si="1"/>
        <v>12093.75</v>
      </c>
      <c r="K8" s="45">
        <f t="shared" si="1"/>
        <v>12093.75</v>
      </c>
    </row>
    <row r="10" spans="1:15" s="11" customFormat="1" ht="85.5" customHeight="1" x14ac:dyDescent="0.3">
      <c r="A10" s="32" t="s">
        <v>13</v>
      </c>
      <c r="B10" s="32" t="s">
        <v>20</v>
      </c>
      <c r="C10" s="32" t="s">
        <v>21</v>
      </c>
      <c r="D10" s="32" t="s">
        <v>57</v>
      </c>
      <c r="E10" s="32" t="s">
        <v>58</v>
      </c>
      <c r="F10" s="32" t="s">
        <v>22</v>
      </c>
      <c r="G10" s="42" t="s">
        <v>30</v>
      </c>
      <c r="H10" s="43" t="s">
        <v>31</v>
      </c>
      <c r="I10" s="44" t="s">
        <v>27</v>
      </c>
      <c r="J10" s="44" t="s">
        <v>28</v>
      </c>
      <c r="K10" s="44" t="s">
        <v>29</v>
      </c>
      <c r="L10" s="65" t="s">
        <v>61</v>
      </c>
    </row>
    <row r="11" spans="1:15" x14ac:dyDescent="0.3">
      <c r="A11" s="31" t="s">
        <v>14</v>
      </c>
      <c r="B11" s="31" t="s">
        <v>26</v>
      </c>
      <c r="C11" s="56">
        <v>0.3</v>
      </c>
      <c r="D11" s="62">
        <v>60000</v>
      </c>
      <c r="E11" s="60">
        <v>1.5</v>
      </c>
      <c r="F11" s="33">
        <f>C11*D11*E11</f>
        <v>27000</v>
      </c>
      <c r="G11" s="59">
        <v>500</v>
      </c>
      <c r="H11" s="59">
        <v>6625</v>
      </c>
      <c r="I11" s="59">
        <v>6625</v>
      </c>
      <c r="J11" s="59">
        <v>6625</v>
      </c>
      <c r="K11" s="59">
        <v>6625</v>
      </c>
      <c r="L11" s="40">
        <f>SUM(G11:K11)-F11</f>
        <v>0</v>
      </c>
      <c r="N11" s="23"/>
    </row>
    <row r="12" spans="1:15" x14ac:dyDescent="0.3">
      <c r="A12" s="31" t="s">
        <v>15</v>
      </c>
      <c r="B12" s="31" t="s">
        <v>17</v>
      </c>
      <c r="C12" s="56">
        <v>0.15</v>
      </c>
      <c r="D12" s="57">
        <v>50000</v>
      </c>
      <c r="E12" s="60">
        <v>3.05</v>
      </c>
      <c r="F12" s="33">
        <f>C12*D12*E12</f>
        <v>22875</v>
      </c>
      <c r="G12" s="59">
        <v>1000</v>
      </c>
      <c r="H12" s="59">
        <v>5468.75</v>
      </c>
      <c r="I12" s="59">
        <v>5468.75</v>
      </c>
      <c r="J12" s="59">
        <v>5468.75</v>
      </c>
      <c r="K12" s="59">
        <v>5468.75</v>
      </c>
      <c r="L12" s="40">
        <f>SUM(G12:K12)-F12</f>
        <v>0</v>
      </c>
      <c r="N12" s="23"/>
    </row>
    <row r="13" spans="1:15" x14ac:dyDescent="0.3">
      <c r="A13" s="31"/>
      <c r="B13" s="31"/>
      <c r="C13" s="58"/>
      <c r="D13" s="58"/>
      <c r="E13" s="60"/>
      <c r="F13" s="31"/>
      <c r="G13" s="58"/>
      <c r="H13" s="58"/>
      <c r="I13" s="58"/>
      <c r="J13" s="58"/>
      <c r="K13" s="58"/>
      <c r="L13" s="40">
        <f>SUM(G13:K13)-F13</f>
        <v>0</v>
      </c>
      <c r="N13" s="23"/>
      <c r="O13" s="23"/>
    </row>
    <row r="14" spans="1:15" x14ac:dyDescent="0.3">
      <c r="A14" s="37" t="s">
        <v>19</v>
      </c>
      <c r="B14" s="37"/>
      <c r="C14" s="37"/>
      <c r="D14" s="37"/>
      <c r="E14" s="37"/>
      <c r="F14" s="37"/>
      <c r="G14" s="41"/>
      <c r="H14" s="41"/>
      <c r="I14" s="41"/>
      <c r="J14" s="41"/>
      <c r="K14" s="41"/>
      <c r="L14" s="40">
        <f>SUM(G14:K14)-F14</f>
        <v>0</v>
      </c>
    </row>
    <row r="15" spans="1:15" x14ac:dyDescent="0.3">
      <c r="A15" s="34"/>
      <c r="B15" s="36"/>
      <c r="C15" s="36"/>
      <c r="D15" s="36"/>
      <c r="E15" s="36"/>
      <c r="F15" s="36"/>
      <c r="G15" s="36"/>
      <c r="H15" s="36"/>
      <c r="I15" s="36"/>
      <c r="J15" s="36"/>
      <c r="K15" s="36"/>
    </row>
    <row r="16" spans="1:15" ht="63.6" customHeight="1" x14ac:dyDescent="0.35">
      <c r="A16" s="96" t="s">
        <v>74</v>
      </c>
      <c r="B16" s="96"/>
      <c r="C16" s="96"/>
      <c r="D16" s="96"/>
      <c r="E16" s="30">
        <v>0.4</v>
      </c>
      <c r="F16" s="64">
        <f>F8*E16</f>
        <v>19950</v>
      </c>
      <c r="G16" s="47">
        <f>SUM(G11:G14)</f>
        <v>1500</v>
      </c>
      <c r="H16" s="47">
        <f t="shared" ref="H16:K16" si="2">SUM(H11:H14)</f>
        <v>12093.75</v>
      </c>
      <c r="I16" s="47">
        <f t="shared" si="2"/>
        <v>12093.75</v>
      </c>
      <c r="J16" s="47">
        <f t="shared" si="2"/>
        <v>12093.75</v>
      </c>
      <c r="K16" s="47">
        <f t="shared" si="2"/>
        <v>12093.75</v>
      </c>
    </row>
    <row r="17" spans="1:11" x14ac:dyDescent="0.3">
      <c r="A17" s="34"/>
      <c r="B17" s="36"/>
      <c r="C17" s="36"/>
      <c r="D17" s="36"/>
      <c r="E17" s="36"/>
      <c r="F17" s="36"/>
      <c r="G17" s="36"/>
      <c r="H17" s="36"/>
      <c r="I17" s="36"/>
      <c r="J17" s="36"/>
      <c r="K17" s="36"/>
    </row>
    <row r="18" spans="1:11" x14ac:dyDescent="0.3">
      <c r="F18" s="25"/>
    </row>
    <row r="21" spans="1:11" ht="53.4" customHeight="1" x14ac:dyDescent="0.3"/>
  </sheetData>
  <mergeCells count="6">
    <mergeCell ref="A1:L1"/>
    <mergeCell ref="A16:D16"/>
    <mergeCell ref="A3:K5"/>
    <mergeCell ref="A2:K2"/>
    <mergeCell ref="A8:E8"/>
    <mergeCell ref="A7:E7"/>
  </mergeCells>
  <conditionalFormatting sqref="L11:L14">
    <cfRule type="cellIs" dxfId="2" priority="4"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1506-277F-4653-87AF-58BDBC1B2853}">
  <dimension ref="A1:O21"/>
  <sheetViews>
    <sheetView zoomScale="85" zoomScaleNormal="85" workbookViewId="0">
      <selection activeCell="C7" sqref="C7"/>
    </sheetView>
  </sheetViews>
  <sheetFormatPr baseColWidth="10" defaultColWidth="8.6640625" defaultRowHeight="14.4" x14ac:dyDescent="0.3"/>
  <cols>
    <col min="2" max="2" width="29.88671875" customWidth="1"/>
    <col min="3" max="3" width="29" customWidth="1"/>
    <col min="4" max="4" width="14.6640625" customWidth="1"/>
    <col min="5" max="5" width="19.109375" customWidth="1"/>
    <col min="6" max="6" width="23.109375" customWidth="1"/>
    <col min="7" max="7" width="15.33203125" customWidth="1"/>
    <col min="8" max="8" width="17.88671875" customWidth="1"/>
    <col min="9" max="9" width="17.44140625" customWidth="1"/>
    <col min="10" max="10" width="17.88671875" customWidth="1"/>
    <col min="11" max="11" width="19.88671875" customWidth="1"/>
    <col min="12" max="12" width="17.88671875" customWidth="1"/>
    <col min="13" max="13" width="27.109375" customWidth="1"/>
    <col min="14" max="14" width="11.44140625" customWidth="1"/>
    <col min="15" max="15" width="11.6640625" bestFit="1" customWidth="1"/>
  </cols>
  <sheetData>
    <row r="1" spans="1:15" ht="50.4" customHeight="1" x14ac:dyDescent="0.4">
      <c r="A1" s="94" t="s">
        <v>62</v>
      </c>
      <c r="B1" s="95"/>
      <c r="C1" s="95"/>
      <c r="D1" s="95"/>
      <c r="E1" s="95"/>
      <c r="F1" s="95"/>
      <c r="G1" s="95"/>
      <c r="H1" s="95"/>
      <c r="I1" s="95"/>
      <c r="J1" s="95"/>
      <c r="K1" s="95"/>
      <c r="L1" s="95"/>
    </row>
    <row r="2" spans="1:15" ht="50.4" customHeight="1" x14ac:dyDescent="0.4">
      <c r="A2" s="99" t="s">
        <v>60</v>
      </c>
      <c r="B2" s="99"/>
      <c r="C2" s="99"/>
      <c r="D2" s="99"/>
      <c r="E2" s="99"/>
      <c r="F2" s="99"/>
      <c r="G2" s="99"/>
      <c r="H2" s="99"/>
      <c r="I2" s="99"/>
      <c r="J2" s="99"/>
      <c r="K2" s="99"/>
      <c r="L2" s="61"/>
      <c r="M2" s="67" t="s">
        <v>64</v>
      </c>
    </row>
    <row r="3" spans="1:15" ht="59.25" customHeight="1" x14ac:dyDescent="0.3">
      <c r="A3" s="102" t="s">
        <v>87</v>
      </c>
      <c r="B3" s="103"/>
      <c r="C3" s="103"/>
      <c r="D3" s="103"/>
      <c r="E3" s="103"/>
      <c r="F3" s="103"/>
      <c r="G3" s="103"/>
      <c r="H3" s="103"/>
      <c r="I3" s="103"/>
      <c r="J3" s="103"/>
      <c r="K3" s="103"/>
    </row>
    <row r="4" spans="1:15" ht="59.25" customHeight="1" x14ac:dyDescent="0.3">
      <c r="A4" s="103"/>
      <c r="B4" s="103"/>
      <c r="C4" s="103"/>
      <c r="D4" s="103"/>
      <c r="E4" s="103"/>
      <c r="F4" s="103"/>
      <c r="G4" s="103"/>
      <c r="H4" s="103"/>
      <c r="I4" s="103"/>
      <c r="J4" s="103"/>
      <c r="K4" s="103"/>
    </row>
    <row r="5" spans="1:15" ht="59.25" customHeight="1" x14ac:dyDescent="0.3">
      <c r="A5" s="103"/>
      <c r="B5" s="103"/>
      <c r="C5" s="103"/>
      <c r="D5" s="103"/>
      <c r="E5" s="103"/>
      <c r="F5" s="103"/>
      <c r="G5" s="103"/>
      <c r="H5" s="103"/>
      <c r="I5" s="103"/>
      <c r="J5" s="103"/>
      <c r="K5" s="103"/>
    </row>
    <row r="6" spans="1:15" ht="48" customHeight="1" x14ac:dyDescent="0.3">
      <c r="A6" s="74"/>
      <c r="B6" s="74"/>
      <c r="C6" s="74"/>
      <c r="D6" s="74"/>
      <c r="E6" s="74"/>
      <c r="F6" s="74"/>
      <c r="G6" s="74"/>
      <c r="H6" s="74"/>
      <c r="I6" s="74"/>
      <c r="J6" s="74"/>
      <c r="K6" s="74"/>
    </row>
    <row r="7" spans="1:15" ht="21" x14ac:dyDescent="0.4">
      <c r="C7" s="38" t="s">
        <v>63</v>
      </c>
      <c r="D7" s="38"/>
      <c r="E7" s="38"/>
      <c r="F7" s="39">
        <f>F9+F18+F19</f>
        <v>73447</v>
      </c>
      <c r="G7" s="75">
        <f t="shared" ref="G7:K7" si="0">G9+G18+G19</f>
        <v>605</v>
      </c>
      <c r="H7" s="75">
        <f t="shared" si="0"/>
        <v>20025.5</v>
      </c>
      <c r="I7" s="75">
        <f t="shared" si="0"/>
        <v>20025.5</v>
      </c>
      <c r="J7" s="75">
        <f t="shared" si="0"/>
        <v>20025.5</v>
      </c>
      <c r="K7" s="75">
        <f t="shared" si="0"/>
        <v>12765.5</v>
      </c>
    </row>
    <row r="8" spans="1:15" x14ac:dyDescent="0.3">
      <c r="A8" s="101"/>
      <c r="B8" s="101"/>
      <c r="C8" s="101"/>
      <c r="D8" s="101"/>
      <c r="E8" s="101"/>
    </row>
    <row r="9" spans="1:15" ht="18" x14ac:dyDescent="0.35">
      <c r="A9" s="100" t="s">
        <v>56</v>
      </c>
      <c r="B9" s="100"/>
      <c r="C9" s="100"/>
      <c r="D9" s="100"/>
      <c r="E9" s="100"/>
      <c r="F9" s="63">
        <f>SUM(F12:F16)</f>
        <v>60700</v>
      </c>
      <c r="G9" s="45">
        <f>SUM(G12:G16)</f>
        <v>500</v>
      </c>
      <c r="H9" s="45">
        <f t="shared" ref="H9:K9" si="1">SUM(H12:H16)</f>
        <v>16550</v>
      </c>
      <c r="I9" s="45">
        <f t="shared" si="1"/>
        <v>16550</v>
      </c>
      <c r="J9" s="45">
        <f t="shared" si="1"/>
        <v>16550</v>
      </c>
      <c r="K9" s="45">
        <f t="shared" si="1"/>
        <v>10550</v>
      </c>
    </row>
    <row r="11" spans="1:15" s="11" customFormat="1" ht="85.5" customHeight="1" x14ac:dyDescent="0.3">
      <c r="A11" s="32" t="s">
        <v>13</v>
      </c>
      <c r="B11" s="32" t="s">
        <v>20</v>
      </c>
      <c r="C11" s="32" t="s">
        <v>21</v>
      </c>
      <c r="D11" s="32" t="s">
        <v>57</v>
      </c>
      <c r="E11" s="32" t="s">
        <v>58</v>
      </c>
      <c r="F11" s="32" t="s">
        <v>22</v>
      </c>
      <c r="G11" s="42" t="s">
        <v>30</v>
      </c>
      <c r="H11" s="43" t="s">
        <v>31</v>
      </c>
      <c r="I11" s="44" t="s">
        <v>27</v>
      </c>
      <c r="J11" s="44" t="s">
        <v>28</v>
      </c>
      <c r="K11" s="44" t="s">
        <v>29</v>
      </c>
      <c r="L11" s="65" t="s">
        <v>61</v>
      </c>
    </row>
    <row r="12" spans="1:15" x14ac:dyDescent="0.3">
      <c r="A12" s="31" t="s">
        <v>14</v>
      </c>
      <c r="B12" s="31" t="s">
        <v>72</v>
      </c>
      <c r="C12" s="56">
        <v>0.2</v>
      </c>
      <c r="D12" s="62">
        <v>60000</v>
      </c>
      <c r="E12" s="60">
        <v>1.5</v>
      </c>
      <c r="F12" s="33">
        <f>C12*D12*E12</f>
        <v>18000</v>
      </c>
      <c r="G12" s="59"/>
      <c r="H12" s="59">
        <v>6000</v>
      </c>
      <c r="I12" s="59">
        <v>6000</v>
      </c>
      <c r="J12" s="59">
        <v>6000</v>
      </c>
      <c r="K12" s="59"/>
      <c r="L12" s="40">
        <f>SUM(G12:K12)-F12</f>
        <v>0</v>
      </c>
    </row>
    <row r="13" spans="1:15" x14ac:dyDescent="0.3">
      <c r="A13" s="31" t="s">
        <v>15</v>
      </c>
      <c r="B13" s="31" t="s">
        <v>17</v>
      </c>
      <c r="C13" s="56">
        <v>0.4</v>
      </c>
      <c r="D13" s="57">
        <v>35000</v>
      </c>
      <c r="E13" s="60">
        <v>3.05</v>
      </c>
      <c r="F13" s="33">
        <f>C13*D13*E13</f>
        <v>42700</v>
      </c>
      <c r="G13" s="59">
        <v>500</v>
      </c>
      <c r="H13" s="59">
        <v>10550</v>
      </c>
      <c r="I13" s="59">
        <v>10550</v>
      </c>
      <c r="J13" s="59">
        <v>10550</v>
      </c>
      <c r="K13" s="59">
        <v>10550</v>
      </c>
      <c r="L13" s="40">
        <f>SUM(G13:K13)-F13</f>
        <v>0</v>
      </c>
      <c r="O13" s="23"/>
    </row>
    <row r="14" spans="1:15" x14ac:dyDescent="0.3">
      <c r="A14" s="31" t="s">
        <v>16</v>
      </c>
      <c r="B14" s="31"/>
      <c r="C14" s="58"/>
      <c r="D14" s="58"/>
      <c r="E14" s="60"/>
      <c r="F14" s="31"/>
      <c r="G14" s="58"/>
      <c r="H14" s="58"/>
      <c r="I14" s="58"/>
      <c r="J14" s="58"/>
      <c r="K14" s="58"/>
      <c r="L14" s="40">
        <f>SUM(G14:K14)-F14</f>
        <v>0</v>
      </c>
      <c r="O14" s="23"/>
    </row>
    <row r="15" spans="1:15" x14ac:dyDescent="0.3">
      <c r="A15" s="37" t="s">
        <v>19</v>
      </c>
      <c r="B15" s="37"/>
      <c r="C15" s="37"/>
      <c r="D15" s="37"/>
      <c r="E15" s="37"/>
      <c r="F15" s="37"/>
      <c r="G15" s="41"/>
      <c r="H15" s="41"/>
      <c r="I15" s="41"/>
      <c r="J15" s="41"/>
      <c r="K15" s="41"/>
      <c r="L15" s="40">
        <f>SUM(G15:K15)-F15</f>
        <v>0</v>
      </c>
    </row>
    <row r="16" spans="1:15" x14ac:dyDescent="0.3">
      <c r="A16" s="31" t="s">
        <v>18</v>
      </c>
      <c r="B16" s="29"/>
      <c r="C16" s="29"/>
      <c r="D16" s="29"/>
      <c r="E16" s="29"/>
      <c r="F16" s="29"/>
      <c r="G16" s="41"/>
      <c r="H16" s="41"/>
      <c r="I16" s="41"/>
      <c r="J16" s="41"/>
      <c r="K16" s="41"/>
      <c r="L16" s="40">
        <f>SUM(G16:K16)-F16</f>
        <v>0</v>
      </c>
    </row>
    <row r="17" spans="1:11" x14ac:dyDescent="0.3">
      <c r="A17" s="34"/>
      <c r="B17" s="36"/>
      <c r="C17" s="36"/>
      <c r="D17" s="36"/>
      <c r="E17" s="36"/>
      <c r="F17" s="36"/>
      <c r="G17" s="36"/>
      <c r="H17" s="36"/>
      <c r="I17" s="36"/>
      <c r="J17" s="36"/>
      <c r="K17" s="36"/>
    </row>
    <row r="18" spans="1:11" ht="48.9" customHeight="1" x14ac:dyDescent="0.35">
      <c r="A18" s="96" t="s">
        <v>24</v>
      </c>
      <c r="B18" s="96"/>
      <c r="C18" s="96"/>
      <c r="D18" s="96"/>
      <c r="E18" s="30">
        <v>0.15</v>
      </c>
      <c r="F18" s="64">
        <f>F9*E18</f>
        <v>9105</v>
      </c>
      <c r="G18" s="46">
        <f>$E$18*G9</f>
        <v>75</v>
      </c>
      <c r="H18" s="46">
        <f t="shared" ref="H18:K18" si="2">$E$18*H9</f>
        <v>2482.5</v>
      </c>
      <c r="I18" s="46">
        <f t="shared" si="2"/>
        <v>2482.5</v>
      </c>
      <c r="J18" s="46">
        <f t="shared" si="2"/>
        <v>2482.5</v>
      </c>
      <c r="K18" s="46">
        <f t="shared" si="2"/>
        <v>1582.5</v>
      </c>
    </row>
    <row r="19" spans="1:11" ht="30.6" customHeight="1" x14ac:dyDescent="0.35">
      <c r="A19" s="96" t="s">
        <v>23</v>
      </c>
      <c r="B19" s="96"/>
      <c r="C19" s="96"/>
      <c r="D19" s="96"/>
      <c r="E19" s="30">
        <v>0.06</v>
      </c>
      <c r="F19" s="64">
        <f>F9*E19</f>
        <v>3642</v>
      </c>
      <c r="G19" s="47">
        <f>$E$19*G9</f>
        <v>30</v>
      </c>
      <c r="H19" s="47">
        <f t="shared" ref="H19:K19" si="3">$E$19*H9</f>
        <v>993</v>
      </c>
      <c r="I19" s="47">
        <f t="shared" si="3"/>
        <v>993</v>
      </c>
      <c r="J19" s="47">
        <f t="shared" si="3"/>
        <v>993</v>
      </c>
      <c r="K19" s="47">
        <f t="shared" si="3"/>
        <v>633</v>
      </c>
    </row>
    <row r="20" spans="1:11" x14ac:dyDescent="0.3">
      <c r="F20" s="25"/>
    </row>
    <row r="21" spans="1:11" x14ac:dyDescent="0.3">
      <c r="F21" s="25"/>
    </row>
  </sheetData>
  <mergeCells count="7">
    <mergeCell ref="A19:D19"/>
    <mergeCell ref="A3:K5"/>
    <mergeCell ref="A1:L1"/>
    <mergeCell ref="A2:K2"/>
    <mergeCell ref="A8:E8"/>
    <mergeCell ref="A9:E9"/>
    <mergeCell ref="A18:D18"/>
  </mergeCells>
  <conditionalFormatting sqref="L12:L16">
    <cfRule type="cellIs" dxfId="1" priority="3"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11902-CEE6-43BA-9C39-68FEA906AA95}">
  <dimension ref="A1:O16"/>
  <sheetViews>
    <sheetView zoomScale="85" zoomScaleNormal="85" workbookViewId="0">
      <selection activeCell="C18" sqref="C18"/>
    </sheetView>
  </sheetViews>
  <sheetFormatPr baseColWidth="10" defaultColWidth="8.6640625" defaultRowHeight="14.4" x14ac:dyDescent="0.3"/>
  <cols>
    <col min="2" max="2" width="29.88671875" customWidth="1"/>
    <col min="3" max="3" width="29" customWidth="1"/>
    <col min="4" max="4" width="14.6640625" customWidth="1"/>
    <col min="5" max="5" width="19.109375" customWidth="1"/>
    <col min="6" max="6" width="23.109375" customWidth="1"/>
    <col min="7" max="7" width="14" customWidth="1"/>
    <col min="8" max="8" width="17.88671875" customWidth="1"/>
    <col min="9" max="9" width="17.44140625" customWidth="1"/>
    <col min="10" max="10" width="17.88671875" customWidth="1"/>
    <col min="11" max="11" width="16.5546875" customWidth="1"/>
    <col min="12" max="12" width="17.88671875" customWidth="1"/>
    <col min="13" max="13" width="27.109375" customWidth="1"/>
    <col min="14" max="14" width="9.109375" bestFit="1" customWidth="1"/>
    <col min="15" max="15" width="11.5546875" bestFit="1" customWidth="1"/>
  </cols>
  <sheetData>
    <row r="1" spans="1:15" ht="50.4" customHeight="1" x14ac:dyDescent="0.4">
      <c r="A1" s="94" t="s">
        <v>88</v>
      </c>
      <c r="B1" s="95"/>
      <c r="C1" s="95"/>
      <c r="D1" s="95"/>
      <c r="E1" s="95"/>
      <c r="F1" s="95"/>
      <c r="G1" s="95"/>
      <c r="H1" s="95"/>
      <c r="I1" s="95"/>
      <c r="J1" s="95"/>
      <c r="K1" s="95"/>
      <c r="L1" s="95"/>
    </row>
    <row r="2" spans="1:15" ht="50.4" customHeight="1" x14ac:dyDescent="0.4">
      <c r="A2" s="99" t="s">
        <v>60</v>
      </c>
      <c r="B2" s="99"/>
      <c r="C2" s="99"/>
      <c r="D2" s="99"/>
      <c r="E2" s="99"/>
      <c r="F2" s="99"/>
      <c r="G2" s="99"/>
      <c r="H2" s="99"/>
      <c r="I2" s="99"/>
      <c r="J2" s="99"/>
      <c r="K2" s="99"/>
      <c r="L2" s="61"/>
      <c r="M2" s="67" t="s">
        <v>64</v>
      </c>
    </row>
    <row r="3" spans="1:15" ht="21" x14ac:dyDescent="0.4">
      <c r="C3" s="38" t="s">
        <v>65</v>
      </c>
      <c r="D3" s="38"/>
      <c r="E3" s="38"/>
      <c r="F3" s="39">
        <f>F5+F14</f>
        <v>44625</v>
      </c>
      <c r="G3" s="23">
        <f>G5+G14</f>
        <v>0</v>
      </c>
      <c r="H3" s="23">
        <f t="shared" ref="H3:K3" si="0">H5+H14</f>
        <v>13687.5</v>
      </c>
      <c r="I3" s="23">
        <f t="shared" si="0"/>
        <v>13687.5</v>
      </c>
      <c r="J3" s="23">
        <f t="shared" si="0"/>
        <v>13687.5</v>
      </c>
      <c r="K3" s="23">
        <f t="shared" si="0"/>
        <v>13687.5</v>
      </c>
    </row>
    <row r="4" spans="1:15" x14ac:dyDescent="0.3">
      <c r="A4" s="101"/>
      <c r="B4" s="101"/>
      <c r="C4" s="101"/>
      <c r="D4" s="101"/>
      <c r="E4" s="101"/>
    </row>
    <row r="5" spans="1:15" ht="18" x14ac:dyDescent="0.35">
      <c r="A5" s="100" t="s">
        <v>56</v>
      </c>
      <c r="B5" s="100"/>
      <c r="C5" s="100"/>
      <c r="D5" s="100"/>
      <c r="E5" s="100"/>
      <c r="F5" s="63">
        <f>SUM(F8:F12)</f>
        <v>31875</v>
      </c>
      <c r="G5" s="45">
        <f>SUM(G8:G12)</f>
        <v>0</v>
      </c>
      <c r="H5" s="45">
        <f t="shared" ref="H5:K5" si="1">SUM(H8:H12)</f>
        <v>7968.75</v>
      </c>
      <c r="I5" s="45">
        <f t="shared" si="1"/>
        <v>7968.75</v>
      </c>
      <c r="J5" s="45">
        <f t="shared" si="1"/>
        <v>7968.75</v>
      </c>
      <c r="K5" s="45">
        <f t="shared" si="1"/>
        <v>7968.75</v>
      </c>
    </row>
    <row r="7" spans="1:15" s="11" customFormat="1" ht="85.5" customHeight="1" x14ac:dyDescent="0.3">
      <c r="A7" s="32" t="s">
        <v>13</v>
      </c>
      <c r="B7" s="32" t="s">
        <v>20</v>
      </c>
      <c r="C7" s="32" t="s">
        <v>21</v>
      </c>
      <c r="D7" s="32" t="s">
        <v>57</v>
      </c>
      <c r="E7" s="32" t="s">
        <v>58</v>
      </c>
      <c r="F7" s="32" t="s">
        <v>22</v>
      </c>
      <c r="G7" s="42" t="s">
        <v>30</v>
      </c>
      <c r="H7" s="43" t="s">
        <v>31</v>
      </c>
      <c r="I7" s="44" t="s">
        <v>27</v>
      </c>
      <c r="J7" s="44" t="s">
        <v>28</v>
      </c>
      <c r="K7" s="44" t="s">
        <v>29</v>
      </c>
      <c r="L7" s="65" t="s">
        <v>61</v>
      </c>
    </row>
    <row r="8" spans="1:15" x14ac:dyDescent="0.3">
      <c r="A8" s="31" t="s">
        <v>14</v>
      </c>
      <c r="B8" s="31" t="s">
        <v>77</v>
      </c>
      <c r="C8" s="56">
        <v>0.1</v>
      </c>
      <c r="D8" s="62">
        <v>60000</v>
      </c>
      <c r="E8" s="60">
        <v>1.5</v>
      </c>
      <c r="F8" s="33">
        <f>C8*D8*E8</f>
        <v>9000</v>
      </c>
      <c r="G8" s="59"/>
      <c r="H8" s="59">
        <v>2250</v>
      </c>
      <c r="I8" s="59">
        <v>2250</v>
      </c>
      <c r="J8" s="59">
        <v>2250</v>
      </c>
      <c r="K8" s="59">
        <v>2250</v>
      </c>
      <c r="L8" s="40">
        <f>SUM(G8:K8)-F8</f>
        <v>0</v>
      </c>
    </row>
    <row r="9" spans="1:15" x14ac:dyDescent="0.3">
      <c r="A9" s="31" t="s">
        <v>15</v>
      </c>
      <c r="B9" s="31" t="s">
        <v>78</v>
      </c>
      <c r="C9" s="56">
        <v>0.15</v>
      </c>
      <c r="D9" s="57">
        <v>50000</v>
      </c>
      <c r="E9" s="60">
        <v>3.05</v>
      </c>
      <c r="F9" s="33">
        <f>C9*D9*E9</f>
        <v>22875</v>
      </c>
      <c r="G9" s="59"/>
      <c r="H9" s="59">
        <v>5718.75</v>
      </c>
      <c r="I9" s="59">
        <v>5718.75</v>
      </c>
      <c r="J9" s="59">
        <v>5718.75</v>
      </c>
      <c r="K9" s="59">
        <v>5718.75</v>
      </c>
      <c r="L9" s="40">
        <f>SUM(G9:K9)-F9</f>
        <v>0</v>
      </c>
    </row>
    <row r="10" spans="1:15" x14ac:dyDescent="0.3">
      <c r="A10" s="31" t="s">
        <v>16</v>
      </c>
      <c r="B10" s="31"/>
      <c r="C10" s="58"/>
      <c r="D10" s="58"/>
      <c r="E10" s="60"/>
      <c r="F10" s="31"/>
      <c r="G10" s="58"/>
      <c r="H10" s="58"/>
      <c r="I10" s="58"/>
      <c r="J10" s="58"/>
      <c r="K10" s="58"/>
      <c r="L10" s="40">
        <f>SUM(G10:K10)-F10</f>
        <v>0</v>
      </c>
      <c r="O10" s="23"/>
    </row>
    <row r="11" spans="1:15" x14ac:dyDescent="0.3">
      <c r="A11" s="37" t="s">
        <v>19</v>
      </c>
      <c r="B11" s="37"/>
      <c r="C11" s="37"/>
      <c r="D11" s="37"/>
      <c r="E11" s="37"/>
      <c r="F11" s="37"/>
      <c r="G11" s="41"/>
      <c r="H11" s="41"/>
      <c r="I11" s="41"/>
      <c r="J11" s="41"/>
      <c r="K11" s="41"/>
      <c r="L11" s="40">
        <f>SUM(G11:K11)-F11</f>
        <v>0</v>
      </c>
    </row>
    <row r="12" spans="1:15" x14ac:dyDescent="0.3">
      <c r="A12" s="31" t="s">
        <v>18</v>
      </c>
      <c r="B12" s="29"/>
      <c r="C12" s="29"/>
      <c r="D12" s="29"/>
      <c r="E12" s="29"/>
      <c r="F12" s="29"/>
      <c r="G12" s="41"/>
      <c r="H12" s="41"/>
      <c r="I12" s="41"/>
      <c r="J12" s="41"/>
      <c r="K12" s="41"/>
      <c r="L12" s="40">
        <f>SUM(G12:K12)-F12</f>
        <v>0</v>
      </c>
    </row>
    <row r="13" spans="1:15" x14ac:dyDescent="0.3">
      <c r="A13" s="34"/>
      <c r="B13" s="36"/>
      <c r="C13" s="36"/>
      <c r="D13" s="36"/>
      <c r="E13" s="36"/>
      <c r="F13" s="36"/>
      <c r="G13" s="36"/>
      <c r="H13" s="36"/>
      <c r="I13" s="36"/>
      <c r="J13" s="36"/>
      <c r="K13" s="36"/>
    </row>
    <row r="14" spans="1:15" ht="48.9" customHeight="1" x14ac:dyDescent="0.35">
      <c r="A14" s="96" t="s">
        <v>74</v>
      </c>
      <c r="B14" s="96"/>
      <c r="C14" s="96"/>
      <c r="D14" s="96"/>
      <c r="E14" s="30">
        <v>0.4</v>
      </c>
      <c r="F14" s="64">
        <f>F5*E14</f>
        <v>12750</v>
      </c>
      <c r="G14" s="47">
        <f>SUM(G9:G12)</f>
        <v>0</v>
      </c>
      <c r="H14" s="47">
        <f t="shared" ref="H14:K14" si="2">SUM(H9:H12)</f>
        <v>5718.75</v>
      </c>
      <c r="I14" s="47">
        <f t="shared" si="2"/>
        <v>5718.75</v>
      </c>
      <c r="J14" s="47">
        <f t="shared" si="2"/>
        <v>5718.75</v>
      </c>
      <c r="K14" s="47">
        <f t="shared" si="2"/>
        <v>5718.75</v>
      </c>
    </row>
    <row r="15" spans="1:15" x14ac:dyDescent="0.3">
      <c r="F15" s="25"/>
    </row>
    <row r="16" spans="1:15" x14ac:dyDescent="0.3">
      <c r="F16" s="25"/>
    </row>
  </sheetData>
  <mergeCells count="5">
    <mergeCell ref="A1:L1"/>
    <mergeCell ref="A2:K2"/>
    <mergeCell ref="A4:E4"/>
    <mergeCell ref="A5:E5"/>
    <mergeCell ref="A14:D14"/>
  </mergeCells>
  <conditionalFormatting sqref="L8:L12">
    <cfRule type="cellIs" dxfId="0" priority="3"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55B99EDF30AE14E999A2C6A263D8EA3" ma:contentTypeVersion="2" ma:contentTypeDescription="Crear nuevo documento." ma:contentTypeScope="" ma:versionID="63e4cc1351eda2374056d17fc06af874">
  <xsd:schema xmlns:xsd="http://www.w3.org/2001/XMLSchema" xmlns:xs="http://www.w3.org/2001/XMLSchema" xmlns:p="http://schemas.microsoft.com/office/2006/metadata/properties" xmlns:ns2="bedcd467-dae6-4a3d-995b-4a222b6f34f3" targetNamespace="http://schemas.microsoft.com/office/2006/metadata/properties" ma:root="true" ma:fieldsID="beddd9f05757f497cd21133b69161684" ns2:_="">
    <xsd:import namespace="bedcd467-dae6-4a3d-995b-4a222b6f34f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dcd467-dae6-4a3d-995b-4a222b6f3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99DAED-2757-4323-8492-64E33D8BE82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6AA115B-856D-49AA-91E5-4504856E5FC3}">
  <ds:schemaRefs>
    <ds:schemaRef ds:uri="http://schemas.microsoft.com/sharepoint/v3/contenttype/forms"/>
  </ds:schemaRefs>
</ds:datastoreItem>
</file>

<file path=customXml/itemProps3.xml><?xml version="1.0" encoding="utf-8"?>
<ds:datastoreItem xmlns:ds="http://schemas.openxmlformats.org/officeDocument/2006/customXml" ds:itemID="{51D73445-FB90-40FC-B4DD-089F5D73C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dcd467-dae6-4a3d-995b-4a222b6f3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Notice à lire_Instrucciones</vt:lpstr>
      <vt:lpstr>DatosFin.Proyecto_DonnéesFinPro</vt:lpstr>
      <vt:lpstr>DatosFin.Socio_DonnéesFinPart</vt:lpstr>
      <vt:lpstr>JdF_CdF_40%</vt:lpstr>
      <vt:lpstr>Socio_2_15%+6%</vt:lpstr>
      <vt:lpstr>Socio_3_40%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Emilie Lalanne</cp:lastModifiedBy>
  <cp:revision/>
  <dcterms:created xsi:type="dcterms:W3CDTF">2023-01-10T17:16:44Z</dcterms:created>
  <dcterms:modified xsi:type="dcterms:W3CDTF">2025-01-22T09:50:43Z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0x010100255B99EDF30AE14E999A2C6A263D8EA3</vt:lpwstr>
  </property>
</Properties>
</file>